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<sst xmlns="http://schemas.openxmlformats.org/spreadsheetml/2006/main" count="692" uniqueCount="283">
  <si>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</si>
  <si>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</si>
  <si>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</si>
  <si>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</si>
  <si>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</si>
  <si>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</si>
  <si>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</si>
  <si>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</si>
  <si>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</si>
  <si>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</si>
  <si>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</si>
  <si>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</si>
  <si>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</si>
  <si>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</si>
  <si>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</si>
  <si>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</si>
  <si>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</si>
  <si>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</si>
  <si>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</si>
  <si>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</si>
  <si>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</si>
  <si>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</si>
  <si>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</si>
  <si>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</si>
  <si>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</si>
  <si>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</si>
  <si>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</si>
  <si>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</si>
  <si>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</si>
  <si>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</si>
  <si>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</si>
  <si>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</si>
  <si>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</si>
  <si>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</si>
  <si>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</si>
  <si>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</si>
  <si>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</si>
  <si>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</si>
  <si>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</si>
  <si>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</si>
  <si>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</si>
  <si>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</si>
  <si>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</si>
  <si>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</si>
  <si>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</si>
  <si>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</si>
  <si>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</si>
  <si>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</si>
  <si>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</si>
  <si>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</si>
  <si>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</si>
  <si>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</si>
  <si>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</si>
  <si>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</si>
  <si>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</si>
  <si>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</si>
  <si>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</si>
  <si>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</si>
  <si>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</si>
  <si>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</si>
  <si>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</si>
  <si>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</si>
  <si>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</si>
  <si>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</si>
  <si>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</si>
  <si>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</si>
  <si>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</si>
  <si>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</si>
  <si>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</si>
  <si>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</si>
  <si>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</si>
  <si>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</si>
  <si>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</si>
  <si>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</si>
  <si>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</si>
  <si>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</si>
  <si>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</si>
  <si>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</si>
  <si>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</si>
  <si>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</si>
  <si>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</si>
  <si>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</si>
  <si>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</si>
  <si>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</si>
  <si>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</si>
  <si>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</si>
  <si>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</si>
  <si>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</si>
  <si>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</si>
  <si>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</si>
  <si>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</si>
  <si>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</si>
  <si>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</si>
  <si>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</si>
  <si>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</si>
  <si>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</si>
  <si>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</si>
  <si>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</si>
  <si>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</si>
  <si>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</si>
  <si>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</si>
  <si>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</si>
  <si>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</si>
  <si>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</si>
  <si>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</si>
  <si>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</si>
  <si>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</si>
  <si>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</si>
  <si>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</si>
  <si>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</si>
  <si>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</si>
  <si>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</si>
  <si>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</si>
  <si>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</si>
  <si>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</si>
  <si>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</si>
  <si>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</si>
  <si>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</si>
  <si>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</si>
  <si>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</si>
  <si>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</si>
  <si>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</si>
  <si>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</si>
  <si>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</si>
  <si>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</si>
  <si>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</si>
  <si>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</si>
  <si>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</si>
  <si>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</si>
  <si>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</si>
  <si>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</si>
  <si>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</si>
  <si>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</si>
  <si>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</si>
  <si>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</si>
  <si>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</si>
  <si>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</si>
  <si>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</si>
  <si>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</si>
  <si>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</si>
  <si>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</si>
  <si>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</si>
  <si>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</si>
  <si>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</si>
  <si>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</si>
  <si>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</si>
  <si>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</si>
  <si>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</si>
  <si>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</si>
  <si>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</si>
  <si>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</si>
  <si>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</si>
  <si>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</si>
  <si>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</si>
  <si>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</si>
  <si>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</si>
  <si>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</si>
  <si>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</si>
  <si>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</si>
  <si>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</si>
  <si>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</si>
  <si>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</si>
  <si>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</si>
  <si>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</si>
  <si>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</si>
  <si>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</si>
  <si>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</si>
  <si>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</si>
  <si>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</si>
  <si>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</si>
  <si>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</si>
  <si>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</si>
  <si>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</si>
  <si>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</si>
  <si>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</si>
  <si>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</si>
  <si>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</si>
  <si>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</si>
  <si>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</si>
  <si>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</si>
  <si>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</si>
  <si>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</si>
  <si>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</si>
  <si>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</si>
  <si>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</si>
  <si>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</si>
  <si>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</si>
  <si>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</si>
  <si>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</si>
  <si>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</si>
  <si>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</si>
  <si>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</si>
  <si>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</si>
  <si>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</si>
  <si>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</si>
  <si>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</si>
  <si>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</si>
  <si>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</si>
  <si>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</si>
  <si>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</si>
  <si>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</si>
  <si>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</si>
  <si>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</si>
  <si>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</si>
  <si>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</si>
  <si>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</si>
  <si>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</si>
  <si>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</si>
  <si>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</si>
  <si>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</si>
  <si>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</si>
  <si>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</si>
  <si>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</si>
  <si>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</si>
  <si>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</si>
  <si>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</si>
  <si>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</si>
  <si>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</si>
  <si>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</si>
  <si>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</si>
  <si>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</si>
  <si>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</si>
  <si>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</si>
  <si>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</si>
  <si>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</si>
  <si>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</si>
  <si>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</si>
  <si>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</si>
  <si>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</si>
  <si>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</si>
  <si>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</si>
  <si>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</si>
  <si>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</si>
  <si>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</si>
  <si>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</si>
  <si>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</si>
  <si>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</si>
  <si>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</si>
  <si>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</si>
  <si>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</si>
  <si>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</si>
  <si>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</si>
  <si>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</si>
  <si>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</si>
  <si>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</si>
  <si>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</si>
  <si>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</si>
  <si>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</si>
  <si>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</si>
  <si>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</si>
  <si>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</si>
  <si>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</si>
  <si>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</si>
  <si>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</si>
  <si>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</si>
  <si>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</si>
  <si>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</si>
  <si>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</si>
  <si>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</si>
  <si>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</si>
  <si>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</si>
  <si>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</si>
  <si>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</si>
  <si>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</si>
  <si>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</si>
  <si>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</si>
  <si>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</si>
  <si>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</si>
  <si>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</si>
  <si>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</si>
  <si>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</si>
  <si>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</si>
  <si>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</si>
  <si>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</si>
  <si>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</si>
  <si>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</si>
  <si>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</si>
  <si>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</si>
  <si>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이혜순, ID : H1900386)</t>
  </si>
  <si>
    <t>2020년 11월 25일 14:14:28</t>
  </si>
  <si>
    <t>H1900386</t>
  </si>
  <si>
    <t>이혜순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</si>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</sst>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 applyAlignment="1"/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1" fontId="0" fillId="0" borderId="0" xfId="0" applyNumberFormat="1" applyAlignment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36.200000000000003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812328"/>
        <c:axId val="523809192"/>
      </c:barChart>
      <c:catAx>
        <c:axId val="523812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809192"/>
        <c:crosses val="autoZero"/>
        <c:auto val="1"/>
        <c:lblAlgn val="ctr"/>
        <c:lblOffset val="100"/>
        <c:noMultiLvlLbl val="0"/>
      </c:catAx>
      <c:valAx>
        <c:axId val="52380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812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821344"/>
        <c:axId val="523818208"/>
      </c:barChart>
      <c:catAx>
        <c:axId val="52382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818208"/>
        <c:crosses val="autoZero"/>
        <c:auto val="1"/>
        <c:lblAlgn val="ctr"/>
        <c:lblOffset val="100"/>
        <c:noMultiLvlLbl val="0"/>
      </c:catAx>
      <c:valAx>
        <c:axId val="52381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82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819384"/>
        <c:axId val="523818992"/>
      </c:barChart>
      <c:catAx>
        <c:axId val="52381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818992"/>
        <c:crosses val="autoZero"/>
        <c:auto val="1"/>
        <c:lblAlgn val="ctr"/>
        <c:lblOffset val="100"/>
        <c:noMultiLvlLbl val="0"/>
      </c:catAx>
      <c:valAx>
        <c:axId val="523818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81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669.9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820168"/>
        <c:axId val="523820560"/>
      </c:barChart>
      <c:catAx>
        <c:axId val="52382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820560"/>
        <c:crosses val="autoZero"/>
        <c:auto val="1"/>
        <c:lblAlgn val="ctr"/>
        <c:lblOffset val="100"/>
        <c:noMultiLvlLbl val="0"/>
      </c:catAx>
      <c:valAx>
        <c:axId val="523820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82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1384.3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385256"/>
        <c:axId val="407382512"/>
      </c:barChart>
      <c:catAx>
        <c:axId val="407385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382512"/>
        <c:crosses val="autoZero"/>
        <c:auto val="1"/>
        <c:lblAlgn val="ctr"/>
        <c:lblOffset val="100"/>
        <c:noMultiLvlLbl val="0"/>
      </c:catAx>
      <c:valAx>
        <c:axId val="4073825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38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380944"/>
        <c:axId val="407384472"/>
      </c:barChart>
      <c:catAx>
        <c:axId val="40738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384472"/>
        <c:crosses val="autoZero"/>
        <c:auto val="1"/>
        <c:lblAlgn val="ctr"/>
        <c:lblOffset val="100"/>
        <c:noMultiLvlLbl val="0"/>
      </c:catAx>
      <c:valAx>
        <c:axId val="407384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38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382904"/>
        <c:axId val="407383296"/>
      </c:barChart>
      <c:catAx>
        <c:axId val="407382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383296"/>
        <c:crosses val="autoZero"/>
        <c:auto val="1"/>
        <c:lblAlgn val="ctr"/>
        <c:lblOffset val="100"/>
        <c:noMultiLvlLbl val="0"/>
      </c:catAx>
      <c:valAx>
        <c:axId val="40738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38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385648"/>
        <c:axId val="407387216"/>
      </c:barChart>
      <c:catAx>
        <c:axId val="4073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387216"/>
        <c:crosses val="autoZero"/>
        <c:auto val="1"/>
        <c:lblAlgn val="ctr"/>
        <c:lblOffset val="100"/>
        <c:noMultiLvlLbl val="0"/>
      </c:catAx>
      <c:valAx>
        <c:axId val="407387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3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424.9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384080"/>
        <c:axId val="407384864"/>
      </c:barChart>
      <c:catAx>
        <c:axId val="40738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384864"/>
        <c:crosses val="autoZero"/>
        <c:auto val="1"/>
        <c:lblAlgn val="ctr"/>
        <c:lblOffset val="100"/>
        <c:noMultiLvlLbl val="0"/>
      </c:catAx>
      <c:valAx>
        <c:axId val="4073848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38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386040"/>
        <c:axId val="407382120"/>
      </c:barChart>
      <c:catAx>
        <c:axId val="4073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382120"/>
        <c:crosses val="autoZero"/>
        <c:auto val="1"/>
        <c:lblAlgn val="ctr"/>
        <c:lblOffset val="100"/>
        <c:noMultiLvlLbl val="0"/>
      </c:catAx>
      <c:valAx>
        <c:axId val="407382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3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673960"/>
        <c:axId val="502670432"/>
      </c:barChart>
      <c:catAx>
        <c:axId val="50267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670432"/>
        <c:crosses val="autoZero"/>
        <c:auto val="1"/>
        <c:lblAlgn val="ctr"/>
        <c:lblOffset val="100"/>
        <c:noMultiLvlLbl val="0"/>
      </c:catAx>
      <c:valAx>
        <c:axId val="502670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67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811544"/>
        <c:axId val="523806056"/>
      </c:barChart>
      <c:catAx>
        <c:axId val="52381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806056"/>
        <c:crosses val="autoZero"/>
        <c:auto val="1"/>
        <c:lblAlgn val="ctr"/>
        <c:lblOffset val="100"/>
        <c:noMultiLvlLbl val="0"/>
      </c:catAx>
      <c:valAx>
        <c:axId val="523806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81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669648"/>
        <c:axId val="502673176"/>
      </c:barChart>
      <c:catAx>
        <c:axId val="50266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673176"/>
        <c:crosses val="autoZero"/>
        <c:auto val="1"/>
        <c:lblAlgn val="ctr"/>
        <c:lblOffset val="100"/>
        <c:noMultiLvlLbl val="0"/>
      </c:catAx>
      <c:valAx>
        <c:axId val="502673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66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672392"/>
        <c:axId val="502668864"/>
      </c:barChart>
      <c:catAx>
        <c:axId val="50267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668864"/>
        <c:crosses val="autoZero"/>
        <c:auto val="1"/>
        <c:lblAlgn val="ctr"/>
        <c:lblOffset val="100"/>
        <c:noMultiLvlLbl val="0"/>
      </c:catAx>
      <c:valAx>
        <c:axId val="502668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67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2.1</c:v>
                </c:pt>
                <c:pt idx="1">
                  <c:v>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2672000"/>
        <c:axId val="502670824"/>
      </c:barChart>
      <c:catAx>
        <c:axId val="50267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670824"/>
        <c:crosses val="autoZero"/>
        <c:auto val="1"/>
        <c:lblAlgn val="ctr"/>
        <c:lblOffset val="100"/>
        <c:noMultiLvlLbl val="0"/>
      </c:catAx>
      <c:valAx>
        <c:axId val="502670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67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3.7024347999999998</c:v>
                </c:pt>
                <c:pt idx="1">
                  <c:v>4.2601040000000001</c:v>
                </c:pt>
                <c:pt idx="2">
                  <c:v>3.5783615000000002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147.6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675920"/>
        <c:axId val="502670040"/>
      </c:barChart>
      <c:catAx>
        <c:axId val="50267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670040"/>
        <c:crosses val="autoZero"/>
        <c:auto val="1"/>
        <c:lblAlgn val="ctr"/>
        <c:lblOffset val="100"/>
        <c:noMultiLvlLbl val="0"/>
      </c:catAx>
      <c:valAx>
        <c:axId val="502670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67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675528"/>
        <c:axId val="502676312"/>
      </c:barChart>
      <c:catAx>
        <c:axId val="50267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676312"/>
        <c:crosses val="autoZero"/>
        <c:auto val="1"/>
        <c:lblAlgn val="ctr"/>
        <c:lblOffset val="100"/>
        <c:noMultiLvlLbl val="0"/>
      </c:catAx>
      <c:valAx>
        <c:axId val="502676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67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81.099999999999994</c:v>
                </c:pt>
                <c:pt idx="1">
                  <c:v>6.2</c:v>
                </c:pt>
                <c:pt idx="2">
                  <c:v>12.7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474832"/>
        <c:axId val="503473264"/>
      </c:barChart>
      <c:catAx>
        <c:axId val="50347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473264"/>
        <c:crosses val="autoZero"/>
        <c:auto val="1"/>
        <c:lblAlgn val="ctr"/>
        <c:lblOffset val="100"/>
        <c:noMultiLvlLbl val="0"/>
      </c:catAx>
      <c:valAx>
        <c:axId val="50347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47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479928"/>
        <c:axId val="503476008"/>
      </c:barChart>
      <c:catAx>
        <c:axId val="50347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476008"/>
        <c:crosses val="autoZero"/>
        <c:auto val="1"/>
        <c:lblAlgn val="ctr"/>
        <c:lblOffset val="100"/>
        <c:noMultiLvlLbl val="0"/>
      </c:catAx>
      <c:valAx>
        <c:axId val="503476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47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34.200000000000003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7366016"/>
        <c:axId val="406936736"/>
      </c:barChart>
      <c:catAx>
        <c:axId val="19736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936736"/>
        <c:crosses val="autoZero"/>
        <c:auto val="1"/>
        <c:lblAlgn val="ctr"/>
        <c:lblOffset val="100"/>
        <c:noMultiLvlLbl val="0"/>
      </c:catAx>
      <c:valAx>
        <c:axId val="406936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36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218.3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933208"/>
        <c:axId val="406934776"/>
      </c:barChart>
      <c:catAx>
        <c:axId val="40693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934776"/>
        <c:crosses val="autoZero"/>
        <c:auto val="1"/>
        <c:lblAlgn val="ctr"/>
        <c:lblOffset val="100"/>
        <c:noMultiLvlLbl val="0"/>
      </c:catAx>
      <c:valAx>
        <c:axId val="406934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93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811936"/>
        <c:axId val="523812720"/>
      </c:barChart>
      <c:catAx>
        <c:axId val="52381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812720"/>
        <c:crosses val="autoZero"/>
        <c:auto val="1"/>
        <c:lblAlgn val="ctr"/>
        <c:lblOffset val="100"/>
        <c:noMultiLvlLbl val="0"/>
      </c:catAx>
      <c:valAx>
        <c:axId val="52381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81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1655.9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934384"/>
        <c:axId val="406933600"/>
      </c:barChart>
      <c:catAx>
        <c:axId val="40693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933600"/>
        <c:crosses val="autoZero"/>
        <c:auto val="1"/>
        <c:lblAlgn val="ctr"/>
        <c:lblOffset val="100"/>
        <c:noMultiLvlLbl val="0"/>
      </c:catAx>
      <c:valAx>
        <c:axId val="40693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93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937128"/>
        <c:axId val="406935952"/>
      </c:barChart>
      <c:catAx>
        <c:axId val="40693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935952"/>
        <c:crosses val="autoZero"/>
        <c:auto val="1"/>
        <c:lblAlgn val="ctr"/>
        <c:lblOffset val="100"/>
        <c:noMultiLvlLbl val="0"/>
      </c:catAx>
      <c:valAx>
        <c:axId val="406935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93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937520"/>
        <c:axId val="406931640"/>
      </c:barChart>
      <c:catAx>
        <c:axId val="40693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931640"/>
        <c:crosses val="autoZero"/>
        <c:auto val="1"/>
        <c:lblAlgn val="ctr"/>
        <c:lblOffset val="100"/>
        <c:noMultiLvlLbl val="0"/>
      </c:catAx>
      <c:valAx>
        <c:axId val="40693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93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813504"/>
        <c:axId val="523814288"/>
      </c:barChart>
      <c:catAx>
        <c:axId val="5238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814288"/>
        <c:crosses val="autoZero"/>
        <c:auto val="1"/>
        <c:lblAlgn val="ctr"/>
        <c:lblOffset val="100"/>
        <c:noMultiLvlLbl val="0"/>
      </c:catAx>
      <c:valAx>
        <c:axId val="523814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81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809584"/>
        <c:axId val="523808016"/>
      </c:barChart>
      <c:catAx>
        <c:axId val="52380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808016"/>
        <c:crosses val="autoZero"/>
        <c:auto val="1"/>
        <c:lblAlgn val="ctr"/>
        <c:lblOffset val="100"/>
        <c:noMultiLvlLbl val="0"/>
      </c:catAx>
      <c:valAx>
        <c:axId val="523808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80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8.6999999999999993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810368"/>
        <c:axId val="523808408"/>
      </c:barChart>
      <c:catAx>
        <c:axId val="5238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808408"/>
        <c:crosses val="autoZero"/>
        <c:auto val="1"/>
        <c:lblAlgn val="ctr"/>
        <c:lblOffset val="100"/>
        <c:noMultiLvlLbl val="0"/>
      </c:catAx>
      <c:valAx>
        <c:axId val="52380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81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817424"/>
        <c:axId val="523815072"/>
      </c:barChart>
      <c:catAx>
        <c:axId val="52381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815072"/>
        <c:crosses val="autoZero"/>
        <c:auto val="1"/>
        <c:lblAlgn val="ctr"/>
        <c:lblOffset val="100"/>
        <c:noMultiLvlLbl val="0"/>
      </c:catAx>
      <c:valAx>
        <c:axId val="523815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81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194.9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817816"/>
        <c:axId val="523815856"/>
      </c:barChart>
      <c:catAx>
        <c:axId val="523817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815856"/>
        <c:crosses val="autoZero"/>
        <c:auto val="1"/>
        <c:lblAlgn val="ctr"/>
        <c:lblOffset val="100"/>
        <c:noMultiLvlLbl val="0"/>
      </c:catAx>
      <c:valAx>
        <c:axId val="523815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817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814680"/>
        <c:axId val="523816640"/>
      </c:barChart>
      <c:catAx>
        <c:axId val="52381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816640"/>
        <c:crosses val="autoZero"/>
        <c:auto val="1"/>
        <c:lblAlgn val="ctr"/>
        <c:lblOffset val="100"/>
        <c:noMultiLvlLbl val="0"/>
      </c:catAx>
      <c:valAx>
        <c:axId val="523816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81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이혜순, ID : H1900386)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25일 14:14:28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1310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36.200000000000003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81.099999999999994</v>
      </c>
      <c r="G8" s="59">
        <f>'DRIs DATA 입력'!G8</f>
        <v>6.2</v>
      </c>
      <c r="H8" s="59">
        <f>'DRIs DATA 입력'!H8</f>
        <v>12.7</v>
      </c>
      <c r="I8" s="46"/>
      <c r="J8" s="59" t="s">
        <v>216</v>
      </c>
      <c r="K8" s="59">
        <f>'DRIs DATA 입력'!K8</f>
        <v>2.1</v>
      </c>
      <c r="L8" s="59">
        <f>'DRIs DATA 입력'!L8</f>
        <v>5.7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147.6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5.6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80.5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 x14ac:dyDescent="0.3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34.200000000000003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8.6999999999999993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194.9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218.3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669.9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1655.9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1384.3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69.3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57.7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 x14ac:dyDescent="0.3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424.9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62.9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51.6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60" sqref="G60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278</v>
      </c>
      <c r="G1" s="62" t="s">
        <v>277</v>
      </c>
      <c r="H1" s="61" t="s">
        <v>279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1800</v>
      </c>
      <c r="C6" s="68">
        <v>1310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40</v>
      </c>
      <c r="P6" s="68">
        <v>50</v>
      </c>
      <c r="Q6" s="68">
        <v>0</v>
      </c>
      <c r="R6" s="68">
        <v>0</v>
      </c>
      <c r="S6" s="68">
        <v>36.200000000000003</v>
      </c>
      <c r="U6" s="68" t="s">
        <v>214</v>
      </c>
      <c r="V6" s="68">
        <v>0</v>
      </c>
      <c r="W6" s="68">
        <v>0</v>
      </c>
      <c r="X6" s="68">
        <v>20</v>
      </c>
      <c r="Y6" s="68">
        <v>0</v>
      </c>
      <c r="Z6" s="68">
        <v>10.9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81.099999999999994</v>
      </c>
      <c r="G8" s="68">
        <v>6.2</v>
      </c>
      <c r="H8" s="68">
        <v>12.7</v>
      </c>
      <c r="J8" s="68" t="s">
        <v>216</v>
      </c>
      <c r="K8" s="68">
        <v>2.1</v>
      </c>
      <c r="L8" s="68">
        <v>5.7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430</v>
      </c>
      <c r="C16" s="68">
        <v>600</v>
      </c>
      <c r="D16" s="68">
        <v>0</v>
      </c>
      <c r="E16" s="68">
        <v>3000</v>
      </c>
      <c r="F16" s="68">
        <v>147.6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5.6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1</v>
      </c>
      <c r="V16" s="68" t="s">
        <v>5</v>
      </c>
      <c r="W16" s="68">
        <v>0</v>
      </c>
      <c r="X16" s="68">
        <v>0</v>
      </c>
      <c r="Y16" s="68">
        <v>65</v>
      </c>
      <c r="Z16" s="68">
        <v>0</v>
      </c>
      <c r="AA16" s="68">
        <v>80.5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34.200000000000003</v>
      </c>
      <c r="H26" s="68" t="s">
        <v>9</v>
      </c>
      <c r="I26" s="68">
        <v>0.9</v>
      </c>
      <c r="J26" s="68">
        <v>1.1000000000000001</v>
      </c>
      <c r="K26" s="68">
        <v>0</v>
      </c>
      <c r="L26" s="68">
        <v>0</v>
      </c>
      <c r="M26" s="68">
        <v>0.8</v>
      </c>
      <c r="O26" s="68" t="s">
        <v>10</v>
      </c>
      <c r="P26" s="68">
        <v>1</v>
      </c>
      <c r="Q26" s="68">
        <v>1.2</v>
      </c>
      <c r="R26" s="68">
        <v>0</v>
      </c>
      <c r="S26" s="68">
        <v>0</v>
      </c>
      <c r="T26" s="68">
        <v>0.6</v>
      </c>
      <c r="V26" s="68" t="s">
        <v>11</v>
      </c>
      <c r="W26" s="68">
        <v>11</v>
      </c>
      <c r="X26" s="68">
        <v>14</v>
      </c>
      <c r="Y26" s="68">
        <v>0</v>
      </c>
      <c r="Z26" s="68">
        <v>35</v>
      </c>
      <c r="AA26" s="68">
        <v>8.6999999999999993</v>
      </c>
      <c r="AC26" s="68" t="s">
        <v>12</v>
      </c>
      <c r="AD26" s="68">
        <v>1.2</v>
      </c>
      <c r="AE26" s="68">
        <v>1.4</v>
      </c>
      <c r="AF26" s="68">
        <v>0</v>
      </c>
      <c r="AG26" s="68">
        <v>100</v>
      </c>
      <c r="AH26" s="68">
        <v>0.8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194.9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4.2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1.4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0.9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580</v>
      </c>
      <c r="C36" s="68">
        <v>800</v>
      </c>
      <c r="D36" s="68">
        <v>0</v>
      </c>
      <c r="E36" s="68">
        <v>2000</v>
      </c>
      <c r="F36" s="68">
        <v>218.3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669.9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1655.9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1384.3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69.3</v>
      </c>
      <c r="AJ36" s="68" t="s">
        <v>22</v>
      </c>
      <c r="AK36" s="68">
        <v>235</v>
      </c>
      <c r="AL36" s="68">
        <v>280</v>
      </c>
      <c r="AM36" s="68">
        <v>0</v>
      </c>
      <c r="AN36" s="68">
        <v>350</v>
      </c>
      <c r="AO36" s="68">
        <v>57.7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6</v>
      </c>
      <c r="C46" s="68">
        <v>8</v>
      </c>
      <c r="D46" s="68">
        <v>0</v>
      </c>
      <c r="E46" s="68">
        <v>45</v>
      </c>
      <c r="F46" s="68">
        <v>6.4</v>
      </c>
      <c r="H46" s="68" t="s">
        <v>24</v>
      </c>
      <c r="I46" s="68">
        <v>6</v>
      </c>
      <c r="J46" s="68">
        <v>7</v>
      </c>
      <c r="K46" s="68">
        <v>0</v>
      </c>
      <c r="L46" s="68">
        <v>35</v>
      </c>
      <c r="M46" s="68">
        <v>6.3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424.9</v>
      </c>
      <c r="V46" s="68" t="s">
        <v>29</v>
      </c>
      <c r="W46" s="68">
        <v>0</v>
      </c>
      <c r="X46" s="68">
        <v>0</v>
      </c>
      <c r="Y46" s="68">
        <v>2.5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3.5</v>
      </c>
      <c r="AG46" s="68">
        <v>11</v>
      </c>
      <c r="AH46" s="68">
        <v>2.4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62.9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51.6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8" sqref="F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71" customFormat="1" x14ac:dyDescent="0.3">
      <c r="A2" s="71" t="s">
        <v>280</v>
      </c>
      <c r="B2" s="71" t="s">
        <v>281</v>
      </c>
      <c r="C2" s="71" t="s">
        <v>282</v>
      </c>
      <c r="D2" s="71">
        <v>59</v>
      </c>
      <c r="E2" s="71">
        <v>1309.9628</v>
      </c>
      <c r="F2" s="71">
        <v>231.18018000000001</v>
      </c>
      <c r="G2" s="71">
        <v>17.724722</v>
      </c>
      <c r="H2" s="71">
        <v>11.642635</v>
      </c>
      <c r="I2" s="71">
        <v>6.0820869999999996</v>
      </c>
      <c r="J2" s="71">
        <v>36.151688</v>
      </c>
      <c r="K2" s="71">
        <v>25.152933000000001</v>
      </c>
      <c r="L2" s="71">
        <v>10.998756999999999</v>
      </c>
      <c r="M2" s="71">
        <v>10.858751</v>
      </c>
      <c r="N2" s="71">
        <v>1.1121844999999999</v>
      </c>
      <c r="O2" s="71">
        <v>4.2159157</v>
      </c>
      <c r="P2" s="71">
        <v>414.65676999999999</v>
      </c>
      <c r="Q2" s="71">
        <v>8.4166889999999999</v>
      </c>
      <c r="R2" s="71">
        <v>147.57996</v>
      </c>
      <c r="S2" s="71">
        <v>33.692276</v>
      </c>
      <c r="T2" s="71">
        <v>1366.6521</v>
      </c>
      <c r="U2" s="71">
        <v>1.0157251</v>
      </c>
      <c r="V2" s="71">
        <v>5.6117059999999999</v>
      </c>
      <c r="W2" s="71">
        <v>80.479929999999996</v>
      </c>
      <c r="X2" s="71">
        <v>34.173946000000001</v>
      </c>
      <c r="Y2" s="71">
        <v>0.77037860000000002</v>
      </c>
      <c r="Z2" s="71">
        <v>0.58298030000000001</v>
      </c>
      <c r="AA2" s="71">
        <v>8.6663309999999996</v>
      </c>
      <c r="AB2" s="71">
        <v>0.81402843999999996</v>
      </c>
      <c r="AC2" s="71">
        <v>194.87710000000001</v>
      </c>
      <c r="AD2" s="71">
        <v>4.2142185999999997</v>
      </c>
      <c r="AE2" s="71">
        <v>1.4364475999999999</v>
      </c>
      <c r="AF2" s="71">
        <v>0.90579367</v>
      </c>
      <c r="AG2" s="71">
        <v>218.31979999999999</v>
      </c>
      <c r="AH2" s="71">
        <v>141.33742000000001</v>
      </c>
      <c r="AI2" s="71">
        <v>76.982370000000003</v>
      </c>
      <c r="AJ2" s="71">
        <v>669.91925000000003</v>
      </c>
      <c r="AK2" s="71">
        <v>1655.9332999999999</v>
      </c>
      <c r="AL2" s="71">
        <v>69.285483999999997</v>
      </c>
      <c r="AM2" s="71">
        <v>1384.2969000000001</v>
      </c>
      <c r="AN2" s="71">
        <v>57.690272999999998</v>
      </c>
      <c r="AO2" s="71">
        <v>6.3521213999999997</v>
      </c>
      <c r="AP2" s="71">
        <v>5.0022130000000002</v>
      </c>
      <c r="AQ2" s="71">
        <v>1.3499083999999999</v>
      </c>
      <c r="AR2" s="71">
        <v>6.3086376</v>
      </c>
      <c r="AS2" s="71">
        <v>424.85090000000002</v>
      </c>
      <c r="AT2" s="71">
        <v>1.4274247E-2</v>
      </c>
      <c r="AU2" s="71">
        <v>2.3933751999999999</v>
      </c>
      <c r="AV2" s="71">
        <v>62.942390000000003</v>
      </c>
      <c r="AW2" s="71">
        <v>51.64284</v>
      </c>
      <c r="AX2" s="71">
        <v>5.8961485000000001E-2</v>
      </c>
      <c r="AY2" s="71">
        <v>0.38730913</v>
      </c>
      <c r="AZ2" s="71">
        <v>65.411063999999996</v>
      </c>
      <c r="BA2" s="71">
        <v>11.54491</v>
      </c>
      <c r="BB2" s="71">
        <v>3.7024347999999998</v>
      </c>
      <c r="BC2" s="71">
        <v>4.2601040000000001</v>
      </c>
      <c r="BD2" s="71">
        <v>3.5783615000000002</v>
      </c>
      <c r="BE2" s="71">
        <v>0.14156577000000001</v>
      </c>
      <c r="BF2" s="71">
        <v>0.901617</v>
      </c>
      <c r="BG2" s="71">
        <v>2.7754899999999998E-3</v>
      </c>
      <c r="BH2" s="71">
        <v>1.3660353E-2</v>
      </c>
      <c r="BI2" s="71">
        <v>1.0479586000000001E-2</v>
      </c>
      <c r="BJ2" s="71">
        <v>3.6162153000000002E-2</v>
      </c>
      <c r="BK2" s="71">
        <v>2.13499E-4</v>
      </c>
      <c r="BL2" s="71">
        <v>9.7204689999999996E-2</v>
      </c>
      <c r="BM2" s="71">
        <v>0.78417939999999997</v>
      </c>
      <c r="BN2" s="71">
        <v>0.24796915</v>
      </c>
      <c r="BO2" s="71">
        <v>11.616527</v>
      </c>
      <c r="BP2" s="71">
        <v>1.800441</v>
      </c>
      <c r="BQ2" s="71">
        <v>3.357218</v>
      </c>
      <c r="BR2" s="71">
        <v>12.619904</v>
      </c>
      <c r="BS2" s="71">
        <v>7.9993410000000003</v>
      </c>
      <c r="BT2" s="71">
        <v>1.9954464000000001</v>
      </c>
      <c r="BU2" s="71">
        <v>0.10935071</v>
      </c>
      <c r="BV2" s="71">
        <v>7.1090349999999997E-3</v>
      </c>
      <c r="BW2" s="71">
        <v>0.14278683</v>
      </c>
      <c r="BX2" s="71">
        <v>0.26822826</v>
      </c>
      <c r="BY2" s="71">
        <v>3.9447191999999999E-2</v>
      </c>
      <c r="BZ2" s="71">
        <v>7.00441E-4</v>
      </c>
      <c r="CA2" s="71">
        <v>0.14117062</v>
      </c>
      <c r="CB2" s="71">
        <v>7.4265779999999997E-3</v>
      </c>
      <c r="CC2" s="71">
        <v>8.5208300000000001E-2</v>
      </c>
      <c r="CD2" s="71">
        <v>0.53664553000000004</v>
      </c>
      <c r="CE2" s="71">
        <v>2.1157672999999998E-2</v>
      </c>
      <c r="CF2" s="71">
        <v>2.3030017999999999E-2</v>
      </c>
      <c r="CG2" s="71">
        <v>4.9500000000000003E-7</v>
      </c>
      <c r="CH2" s="71">
        <v>1.3694389E-2</v>
      </c>
      <c r="CI2" s="165">
        <v>7.7246399999999997E-8</v>
      </c>
      <c r="CJ2" s="71">
        <v>1.0541893</v>
      </c>
      <c r="CK2" s="71">
        <v>3.747355E-3</v>
      </c>
      <c r="CL2" s="71">
        <v>0.86588304999999999</v>
      </c>
      <c r="CM2" s="71">
        <v>0.7070495</v>
      </c>
      <c r="CN2" s="71">
        <v>1243.7809999999999</v>
      </c>
      <c r="CO2" s="71">
        <v>2090.8283999999999</v>
      </c>
      <c r="CP2" s="71">
        <v>701.9837</v>
      </c>
      <c r="CQ2" s="71">
        <v>392.81939999999997</v>
      </c>
      <c r="CR2" s="71">
        <v>208.68299999999999</v>
      </c>
      <c r="CS2" s="71">
        <v>359.71265</v>
      </c>
      <c r="CT2" s="71">
        <v>1174.0868</v>
      </c>
      <c r="CU2" s="71">
        <v>552.09784000000002</v>
      </c>
      <c r="CV2" s="71">
        <v>1181.3954000000001</v>
      </c>
      <c r="CW2" s="71">
        <v>536.26199999999994</v>
      </c>
      <c r="CX2" s="71">
        <v>172.60657</v>
      </c>
      <c r="CY2" s="71">
        <v>1785.864</v>
      </c>
      <c r="CZ2" s="71">
        <v>585.5924</v>
      </c>
      <c r="DA2" s="71">
        <v>1602.5050000000001</v>
      </c>
      <c r="DB2" s="71">
        <v>1851.6405999999999</v>
      </c>
      <c r="DC2" s="71">
        <v>1945.4933000000001</v>
      </c>
      <c r="DD2" s="71">
        <v>2896.1480000000001</v>
      </c>
      <c r="DE2" s="71">
        <v>419.55786000000001</v>
      </c>
      <c r="DF2" s="71">
        <v>2306.6583999999998</v>
      </c>
      <c r="DG2" s="71">
        <v>665.37929999999994</v>
      </c>
      <c r="DH2" s="71">
        <v>21.867152999999998</v>
      </c>
      <c r="DI2" s="7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11.54491</v>
      </c>
      <c r="B6">
        <f>BB2</f>
        <v>3.7024347999999998</v>
      </c>
      <c r="C6">
        <f>BC2</f>
        <v>4.2601040000000001</v>
      </c>
      <c r="D6">
        <f>BD2</f>
        <v>3.5783615000000002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5" sqref="C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22406</v>
      </c>
      <c r="C2" s="56">
        <f ca="1">YEAR(TODAY())-YEAR(B2)+IF(TODAY()&gt;=DATE(YEAR(TODAY()),MONTH(B2),DAY(B2)),0,-1)</f>
        <v>59</v>
      </c>
      <c r="E2" s="52">
        <v>162.1</v>
      </c>
      <c r="F2" s="53" t="s">
        <v>39</v>
      </c>
      <c r="G2" s="52">
        <v>73</v>
      </c>
      <c r="H2" s="51" t="s">
        <v>41</v>
      </c>
      <c r="I2" s="78">
        <f>ROUND(G3/E3^2,1)</f>
        <v>27.8</v>
      </c>
    </row>
    <row r="3" spans="1:9" x14ac:dyDescent="0.3">
      <c r="E3" s="51">
        <f>E2/100</f>
        <v>1.621</v>
      </c>
      <c r="F3" s="51" t="s">
        <v>40</v>
      </c>
      <c r="G3" s="51">
        <f>G2</f>
        <v>73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44082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이혜순, ID : H1900386)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2020년 11월 25일 14:14:28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 x14ac:dyDescent="0.3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 x14ac:dyDescent="0.35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 x14ac:dyDescent="0.3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 x14ac:dyDescent="0.3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 x14ac:dyDescent="0.3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 x14ac:dyDescent="0.3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 x14ac:dyDescent="0.35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 x14ac:dyDescent="0.3">
      <c r="C10" s="91" t="s">
        <v>30</v>
      </c>
      <c r="D10" s="91"/>
      <c r="E10" s="92"/>
      <c r="F10" s="95">
        <f>'개인정보 및 신체계측 입력'!B5</f>
        <v>44082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91" t="s">
        <v>32</v>
      </c>
      <c r="D12" s="91"/>
      <c r="E12" s="92"/>
      <c r="F12" s="100">
        <f ca="1">'개인정보 및 신체계측 입력'!C2</f>
        <v>59</v>
      </c>
      <c r="G12" s="100"/>
      <c r="H12" s="100"/>
      <c r="I12" s="100"/>
      <c r="K12" s="129">
        <f>'개인정보 및 신체계측 입력'!E2</f>
        <v>162.1</v>
      </c>
      <c r="L12" s="130"/>
      <c r="M12" s="123">
        <f>'개인정보 및 신체계측 입력'!G2</f>
        <v>73</v>
      </c>
      <c r="N12" s="124"/>
      <c r="O12" s="119" t="s">
        <v>271</v>
      </c>
      <c r="P12" s="113"/>
      <c r="Q12" s="96">
        <f>'개인정보 및 신체계측 입력'!I2</f>
        <v>27.8</v>
      </c>
      <c r="R12" s="96"/>
      <c r="S12" s="96"/>
    </row>
    <row r="13" spans="1:19" ht="18" customHeight="1" thickBot="1" x14ac:dyDescent="0.35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 x14ac:dyDescent="0.3">
      <c r="C14" s="93" t="s">
        <v>31</v>
      </c>
      <c r="D14" s="93"/>
      <c r="E14" s="94"/>
      <c r="F14" s="97" t="str">
        <f>MID('DRIs DATA'!B1,28,3)</f>
        <v>이혜순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 x14ac:dyDescent="0.35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 x14ac:dyDescent="0.35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81.099999999999994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 x14ac:dyDescent="0.3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 x14ac:dyDescent="0.3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 x14ac:dyDescent="0.35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6.2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 x14ac:dyDescent="0.3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 x14ac:dyDescent="0.3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 x14ac:dyDescent="0.35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12.7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 x14ac:dyDescent="0.3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 x14ac:dyDescent="0.35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 x14ac:dyDescent="0.35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0.8</v>
      </c>
      <c r="P69" s="8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5.7</v>
      </c>
      <c r="L72" s="36" t="s">
        <v>53</v>
      </c>
      <c r="M72" s="36">
        <f>ROUND('DRIs DATA'!K8,1)</f>
        <v>2.1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 x14ac:dyDescent="0.3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 x14ac:dyDescent="0.35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 x14ac:dyDescent="0.35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 x14ac:dyDescent="0.3">
      <c r="B94" s="164" t="s">
        <v>171</v>
      </c>
      <c r="C94" s="162"/>
      <c r="D94" s="162"/>
      <c r="E94" s="162"/>
      <c r="F94" s="160">
        <f>ROUND('DRIs DATA'!F16/'DRIs DATA'!C16*100,2)</f>
        <v>19.68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46.67</v>
      </c>
      <c r="R94" s="162" t="s">
        <v>167</v>
      </c>
      <c r="S94" s="162"/>
      <c r="T94" s="16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 x14ac:dyDescent="0.35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 x14ac:dyDescent="0.3">
      <c r="B121" s="43" t="s">
        <v>171</v>
      </c>
      <c r="C121" s="16"/>
      <c r="D121" s="16"/>
      <c r="E121" s="15"/>
      <c r="F121" s="160">
        <f>ROUND('DRIs DATA'!F26/'DRIs DATA'!C26*100,2)</f>
        <v>34.200000000000003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53.33</v>
      </c>
      <c r="R121" s="162" t="s">
        <v>166</v>
      </c>
      <c r="S121" s="162"/>
      <c r="T121" s="16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 x14ac:dyDescent="0.3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 x14ac:dyDescent="0.3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 x14ac:dyDescent="0.3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 x14ac:dyDescent="0.3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7.25" thickBot="1" x14ac:dyDescent="0.35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 x14ac:dyDescent="0.35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 x14ac:dyDescent="0.35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 x14ac:dyDescent="0.3">
      <c r="B172" s="42" t="s">
        <v>171</v>
      </c>
      <c r="C172" s="20"/>
      <c r="D172" s="20"/>
      <c r="E172" s="6"/>
      <c r="F172" s="160">
        <f>ROUND('DRIs DATA'!F36/'DRIs DATA'!C36*100,2)</f>
        <v>27.29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110.39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 x14ac:dyDescent="0.3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 x14ac:dyDescent="0.3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 x14ac:dyDescent="0.3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 x14ac:dyDescent="0.3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 x14ac:dyDescent="0.3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 x14ac:dyDescent="0.35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 x14ac:dyDescent="0.35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 x14ac:dyDescent="0.3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60">
        <f>ROUND('DRIs DATA'!F46/'DRIs DATA'!C46*100,2)</f>
        <v>64</v>
      </c>
      <c r="G197" s="16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 x14ac:dyDescent="0.3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 x14ac:dyDescent="0.3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 x14ac:dyDescent="0.3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 x14ac:dyDescent="0.3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 x14ac:dyDescent="0.35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 x14ac:dyDescent="0.35">
      <c r="K205" s="10"/>
    </row>
    <row r="206" spans="2:20" ht="18" customHeight="1" x14ac:dyDescent="0.3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 x14ac:dyDescent="0.35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2020-11-26T00:15:02Z</dcterms:modified>
</cp:coreProperties>
</file>