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<sst xmlns="http://schemas.openxmlformats.org/spreadsheetml/2006/main" count="692" uniqueCount="283">
  <si>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</si>
  <si>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</si>
  <si>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</si>
  <si>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</si>
  <si>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</si>
  <si>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</si>
  <si>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</si>
  <si>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</si>
  <si>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</si>
  <si>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</si>
  <si>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</si>
  <si>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</si>
  <si>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</si>
  <si>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</si>
  <si>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</si>
  <si>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</si>
  <si>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</si>
  <si>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</si>
  <si>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</si>
  <si>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</si>
  <si>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</si>
  <si>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</si>
  <si>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</si>
  <si>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</si>
  <si>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</si>
  <si>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</si>
  <si>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</si>
  <si>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</si>
  <si>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</si>
  <si>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</si>
  <si>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</si>
  <si>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</si>
  <si>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</si>
  <si>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</si>
  <si>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</si>
  <si>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</si>
  <si>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</si>
  <si>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</si>
  <si>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</si>
  <si>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</si>
  <si>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</si>
  <si>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</si>
  <si>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</si>
  <si>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</si>
  <si>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</si>
  <si>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</si>
  <si>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</si>
  <si>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</si>
  <si>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</si>
  <si>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</si>
  <si>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</si>
  <si>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</si>
  <si>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</si>
  <si>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</si>
  <si>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</si>
  <si>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</si>
  <si>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</si>
  <si>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</si>
  <si>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</si>
  <si>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</si>
  <si>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</si>
  <si>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</si>
  <si>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</si>
  <si>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</si>
  <si>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</si>
  <si>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</si>
  <si>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</si>
  <si>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</si>
  <si>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</si>
  <si>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</si>
  <si>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</si>
  <si>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</si>
  <si>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</si>
  <si>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</si>
  <si>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</si>
  <si>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</si>
  <si>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</si>
  <si>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</si>
  <si>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</si>
  <si>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</si>
  <si>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</si>
  <si>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</si>
  <si>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</si>
  <si>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</si>
  <si>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</si>
  <si>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</si>
  <si>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</si>
  <si>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</si>
  <si>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</si>
  <si>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</si>
  <si>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</si>
  <si>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</si>
  <si>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</si>
  <si>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</si>
  <si>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</si>
  <si>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</si>
  <si>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</si>
  <si>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</si>
  <si>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</si>
  <si>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</si>
  <si>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</si>
  <si>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</si>
  <si>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</si>
  <si>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</si>
  <si>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</si>
  <si>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</si>
  <si>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</si>
  <si>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</si>
  <si>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</si>
  <si>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</si>
  <si>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</si>
  <si>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</si>
  <si>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</si>
  <si>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</si>
  <si>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</si>
  <si>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</si>
  <si>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</si>
  <si>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</si>
  <si>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</si>
  <si>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</si>
  <si>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</si>
  <si>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</si>
  <si>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</si>
  <si>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</si>
  <si>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</si>
  <si>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</si>
  <si>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</si>
  <si>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</si>
  <si>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</si>
  <si>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</si>
  <si>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</si>
  <si>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</si>
  <si>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</si>
  <si>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</si>
  <si>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</si>
  <si>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</si>
  <si>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</si>
  <si>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</si>
  <si>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</si>
  <si>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</si>
  <si>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</si>
  <si>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</si>
  <si>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</si>
  <si>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</si>
  <si>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</si>
  <si>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</si>
  <si>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</si>
  <si>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</si>
  <si>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</si>
  <si>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</si>
  <si>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</si>
  <si>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</si>
  <si>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</si>
  <si>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</si>
  <si>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</si>
  <si>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</si>
  <si>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</si>
  <si>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</si>
  <si>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</si>
  <si>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</si>
  <si>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</si>
  <si>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</si>
  <si>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</si>
  <si>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</si>
  <si>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</si>
  <si>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</si>
  <si>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</si>
  <si>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</si>
  <si>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</si>
  <si>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</si>
  <si>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</si>
  <si>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</si>
  <si>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</si>
  <si>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</si>
  <si>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</si>
  <si>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</si>
  <si>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</si>
  <si>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</si>
  <si>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</si>
  <si>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</si>
  <si>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</si>
  <si>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</si>
  <si>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</si>
  <si>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</si>
  <si>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</si>
  <si>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</si>
  <si>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</si>
  <si>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</si>
  <si>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</si>
  <si>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</si>
  <si>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</si>
  <si>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</si>
  <si>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</si>
  <si>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</si>
  <si>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</si>
  <si>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</si>
  <si>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</si>
  <si>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</si>
  <si>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</si>
  <si>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</si>
  <si>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</si>
  <si>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</si>
  <si>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</si>
  <si>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</si>
  <si>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</si>
  <si>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</si>
  <si>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</si>
  <si>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</si>
  <si>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</si>
  <si>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</si>
  <si>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</si>
  <si>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</si>
  <si>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</si>
  <si>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</si>
  <si>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</si>
  <si>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</si>
  <si>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</si>
  <si>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</si>
  <si>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</si>
  <si>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</si>
  <si>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</si>
  <si>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</si>
  <si>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</si>
  <si>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</si>
  <si>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</si>
  <si>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</si>
  <si>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</si>
  <si>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</si>
  <si>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</si>
  <si>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</si>
  <si>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</si>
  <si>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</si>
  <si>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</si>
  <si>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</si>
  <si>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</si>
  <si>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</si>
  <si>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</si>
  <si>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</si>
  <si>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</si>
  <si>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</si>
  <si>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</si>
  <si>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</si>
  <si>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</si>
  <si>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</si>
  <si>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</si>
  <si>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</si>
  <si>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</si>
  <si>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</si>
  <si>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</si>
  <si>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</si>
  <si>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</si>
  <si>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</si>
  <si>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</si>
  <si>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</si>
  <si>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</si>
  <si>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</si>
  <si>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</si>
  <si>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</si>
  <si>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</si>
  <si>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</si>
  <si>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</si>
  <si>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</si>
  <si>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</si>
  <si>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</si>
  <si>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</si>
  <si>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</si>
  <si>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</si>
  <si>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</si>
  <si>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</si>
  <si>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</si>
  <si>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</si>
  <si>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</si>
  <si>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</si>
  <si>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</si>
  <si>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</si>
  <si>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</si>
  <si>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</si>
  <si>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</si>
  <si>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</si>
  <si>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강찬우, ID : H1900387)</t>
  </si>
  <si>
    <t>2020년 11월 25일 14:16:26</t>
  </si>
  <si>
    <t>H1900387</t>
  </si>
  <si>
    <t>강찬우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</si>
</sst>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 applyAlignment="1"/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8456"/>
        <c:axId val="518766104"/>
      </c:barChart>
      <c:catAx>
        <c:axId val="51876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6104"/>
        <c:crosses val="autoZero"/>
        <c:auto val="1"/>
        <c:lblAlgn val="ctr"/>
        <c:lblOffset val="100"/>
        <c:noMultiLvlLbl val="0"/>
      </c:catAx>
      <c:valAx>
        <c:axId val="51876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70808"/>
        <c:axId val="518771200"/>
      </c:barChart>
      <c:catAx>
        <c:axId val="518770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71200"/>
        <c:crosses val="autoZero"/>
        <c:auto val="1"/>
        <c:lblAlgn val="ctr"/>
        <c:lblOffset val="100"/>
        <c:noMultiLvlLbl val="0"/>
      </c:catAx>
      <c:valAx>
        <c:axId val="51877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70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70416"/>
        <c:axId val="518772376"/>
      </c:barChart>
      <c:catAx>
        <c:axId val="51877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72376"/>
        <c:crosses val="autoZero"/>
        <c:auto val="1"/>
        <c:lblAlgn val="ctr"/>
        <c:lblOffset val="100"/>
        <c:noMultiLvlLbl val="0"/>
      </c:catAx>
      <c:valAx>
        <c:axId val="51877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1322.9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70024"/>
        <c:axId val="261359120"/>
      </c:barChart>
      <c:catAx>
        <c:axId val="51877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59120"/>
        <c:crosses val="autoZero"/>
        <c:auto val="1"/>
        <c:lblAlgn val="ctr"/>
        <c:lblOffset val="100"/>
        <c:noMultiLvlLbl val="0"/>
      </c:catAx>
      <c:valAx>
        <c:axId val="26135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7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61472"/>
        <c:axId val="261360296"/>
      </c:barChart>
      <c:catAx>
        <c:axId val="26136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60296"/>
        <c:crosses val="autoZero"/>
        <c:auto val="1"/>
        <c:lblAlgn val="ctr"/>
        <c:lblOffset val="100"/>
        <c:noMultiLvlLbl val="0"/>
      </c:catAx>
      <c:valAx>
        <c:axId val="2613602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6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64216"/>
        <c:axId val="261361864"/>
      </c:barChart>
      <c:catAx>
        <c:axId val="26136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61864"/>
        <c:crosses val="autoZero"/>
        <c:auto val="1"/>
        <c:lblAlgn val="ctr"/>
        <c:lblOffset val="100"/>
        <c:noMultiLvlLbl val="0"/>
      </c:catAx>
      <c:valAx>
        <c:axId val="26136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6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152.69999999999999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63824"/>
        <c:axId val="261364608"/>
      </c:barChart>
      <c:catAx>
        <c:axId val="26136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64608"/>
        <c:crosses val="autoZero"/>
        <c:auto val="1"/>
        <c:lblAlgn val="ctr"/>
        <c:lblOffset val="100"/>
        <c:noMultiLvlLbl val="0"/>
      </c:catAx>
      <c:valAx>
        <c:axId val="26136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6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59512"/>
        <c:axId val="261359904"/>
      </c:barChart>
      <c:catAx>
        <c:axId val="2613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59904"/>
        <c:crosses val="autoZero"/>
        <c:auto val="1"/>
        <c:lblAlgn val="ctr"/>
        <c:lblOffset val="100"/>
        <c:noMultiLvlLbl val="0"/>
      </c:catAx>
      <c:valAx>
        <c:axId val="26135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814.4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57552"/>
        <c:axId val="261357944"/>
      </c:barChart>
      <c:catAx>
        <c:axId val="26135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57944"/>
        <c:crosses val="autoZero"/>
        <c:auto val="1"/>
        <c:lblAlgn val="ctr"/>
        <c:lblOffset val="100"/>
        <c:noMultiLvlLbl val="0"/>
      </c:catAx>
      <c:valAx>
        <c:axId val="2613579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5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358728"/>
        <c:axId val="261360688"/>
      </c:barChart>
      <c:catAx>
        <c:axId val="26135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360688"/>
        <c:crosses val="autoZero"/>
        <c:auto val="1"/>
        <c:lblAlgn val="ctr"/>
        <c:lblOffset val="100"/>
        <c:noMultiLvlLbl val="0"/>
      </c:catAx>
      <c:valAx>
        <c:axId val="261360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35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74136"/>
        <c:axId val="501676880"/>
      </c:barChart>
      <c:catAx>
        <c:axId val="50167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76880"/>
        <c:crosses val="autoZero"/>
        <c:auto val="1"/>
        <c:lblAlgn val="ctr"/>
        <c:lblOffset val="100"/>
        <c:noMultiLvlLbl val="0"/>
      </c:catAx>
      <c:valAx>
        <c:axId val="50167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7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57872"/>
        <c:axId val="518767672"/>
      </c:barChart>
      <c:catAx>
        <c:axId val="5187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7672"/>
        <c:crosses val="autoZero"/>
        <c:auto val="1"/>
        <c:lblAlgn val="ctr"/>
        <c:lblOffset val="100"/>
        <c:noMultiLvlLbl val="0"/>
      </c:catAx>
      <c:valAx>
        <c:axId val="518767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74528"/>
        <c:axId val="501672176"/>
      </c:barChart>
      <c:catAx>
        <c:axId val="50167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72176"/>
        <c:crosses val="autoZero"/>
        <c:auto val="1"/>
        <c:lblAlgn val="ctr"/>
        <c:lblOffset val="100"/>
        <c:noMultiLvlLbl val="0"/>
      </c:catAx>
      <c:valAx>
        <c:axId val="50167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7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70216"/>
        <c:axId val="501676488"/>
      </c:barChart>
      <c:catAx>
        <c:axId val="50167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76488"/>
        <c:crosses val="autoZero"/>
        <c:auto val="1"/>
        <c:lblAlgn val="ctr"/>
        <c:lblOffset val="100"/>
        <c:noMultiLvlLbl val="0"/>
      </c:catAx>
      <c:valAx>
        <c:axId val="50167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7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</c:v>
                </c:pt>
                <c:pt idx="1">
                  <c:v>26.5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1675312"/>
        <c:axId val="501675704"/>
      </c:barChart>
      <c:catAx>
        <c:axId val="50167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75704"/>
        <c:crosses val="autoZero"/>
        <c:auto val="1"/>
        <c:lblAlgn val="ctr"/>
        <c:lblOffset val="100"/>
        <c:noMultiLvlLbl val="0"/>
      </c:catAx>
      <c:valAx>
        <c:axId val="50167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7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14.483290999999999</c:v>
                </c:pt>
                <c:pt idx="1">
                  <c:v>16.723172999999999</c:v>
                </c:pt>
                <c:pt idx="2">
                  <c:v>16.390626999999999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69824"/>
        <c:axId val="501670608"/>
      </c:barChart>
      <c:catAx>
        <c:axId val="50166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670608"/>
        <c:crosses val="autoZero"/>
        <c:auto val="1"/>
        <c:lblAlgn val="ctr"/>
        <c:lblOffset val="100"/>
        <c:noMultiLvlLbl val="0"/>
      </c:catAx>
      <c:valAx>
        <c:axId val="501670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6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672568"/>
        <c:axId val="504338584"/>
      </c:barChart>
      <c:catAx>
        <c:axId val="50167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38584"/>
        <c:crosses val="autoZero"/>
        <c:auto val="1"/>
        <c:lblAlgn val="ctr"/>
        <c:lblOffset val="100"/>
        <c:noMultiLvlLbl val="0"/>
      </c:catAx>
      <c:valAx>
        <c:axId val="50433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67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</c:v>
                </c:pt>
                <c:pt idx="1">
                  <c:v>9.9</c:v>
                </c:pt>
                <c:pt idx="2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340152"/>
        <c:axId val="504340936"/>
      </c:barChart>
      <c:catAx>
        <c:axId val="5043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40936"/>
        <c:crosses val="autoZero"/>
        <c:auto val="1"/>
        <c:lblAlgn val="ctr"/>
        <c:lblOffset val="100"/>
        <c:noMultiLvlLbl val="0"/>
      </c:catAx>
      <c:valAx>
        <c:axId val="50434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4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345640"/>
        <c:axId val="498174088"/>
      </c:barChart>
      <c:catAx>
        <c:axId val="5043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4088"/>
        <c:crosses val="autoZero"/>
        <c:auto val="1"/>
        <c:lblAlgn val="ctr"/>
        <c:lblOffset val="100"/>
        <c:noMultiLvlLbl val="0"/>
      </c:catAx>
      <c:valAx>
        <c:axId val="498174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3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76440"/>
        <c:axId val="498173304"/>
      </c:barChart>
      <c:catAx>
        <c:axId val="49817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3304"/>
        <c:crosses val="autoZero"/>
        <c:auto val="1"/>
        <c:lblAlgn val="ctr"/>
        <c:lblOffset val="100"/>
        <c:noMultiLvlLbl val="0"/>
      </c:catAx>
      <c:valAx>
        <c:axId val="4981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7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76832"/>
        <c:axId val="498178008"/>
      </c:barChart>
      <c:catAx>
        <c:axId val="49817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8008"/>
        <c:crosses val="autoZero"/>
        <c:auto val="1"/>
        <c:lblAlgn val="ctr"/>
        <c:lblOffset val="100"/>
        <c:noMultiLvlLbl val="0"/>
      </c:catAx>
      <c:valAx>
        <c:axId val="49817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7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2968"/>
        <c:axId val="518757480"/>
      </c:barChart>
      <c:catAx>
        <c:axId val="51876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57480"/>
        <c:crosses val="autoZero"/>
        <c:auto val="1"/>
        <c:lblAlgn val="ctr"/>
        <c:lblOffset val="100"/>
        <c:noMultiLvlLbl val="0"/>
      </c:catAx>
      <c:valAx>
        <c:axId val="51875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5471.8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73696"/>
        <c:axId val="498177616"/>
      </c:barChart>
      <c:catAx>
        <c:axId val="49817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7616"/>
        <c:crosses val="autoZero"/>
        <c:auto val="1"/>
        <c:lblAlgn val="ctr"/>
        <c:lblOffset val="100"/>
        <c:noMultiLvlLbl val="0"/>
      </c:catAx>
      <c:valAx>
        <c:axId val="49817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7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75656"/>
        <c:axId val="498178792"/>
      </c:barChart>
      <c:catAx>
        <c:axId val="49817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8792"/>
        <c:crosses val="autoZero"/>
        <c:auto val="1"/>
        <c:lblAlgn val="ctr"/>
        <c:lblOffset val="100"/>
        <c:noMultiLvlLbl val="0"/>
      </c:catAx>
      <c:valAx>
        <c:axId val="49817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7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78400"/>
        <c:axId val="498179184"/>
      </c:barChart>
      <c:catAx>
        <c:axId val="49817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79184"/>
        <c:crosses val="autoZero"/>
        <c:auto val="1"/>
        <c:lblAlgn val="ctr"/>
        <c:lblOffset val="100"/>
        <c:noMultiLvlLbl val="0"/>
      </c:catAx>
      <c:valAx>
        <c:axId val="498179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58264"/>
        <c:axId val="518767280"/>
      </c:barChart>
      <c:catAx>
        <c:axId val="51875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7280"/>
        <c:crosses val="autoZero"/>
        <c:auto val="1"/>
        <c:lblAlgn val="ctr"/>
        <c:lblOffset val="100"/>
        <c:noMultiLvlLbl val="0"/>
      </c:catAx>
      <c:valAx>
        <c:axId val="51876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5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2184"/>
        <c:axId val="518768064"/>
      </c:barChart>
      <c:catAx>
        <c:axId val="5187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8064"/>
        <c:crosses val="autoZero"/>
        <c:auto val="1"/>
        <c:lblAlgn val="ctr"/>
        <c:lblOffset val="100"/>
        <c:noMultiLvlLbl val="0"/>
      </c:catAx>
      <c:valAx>
        <c:axId val="51876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4144"/>
        <c:axId val="518768848"/>
      </c:barChart>
      <c:catAx>
        <c:axId val="51876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8848"/>
        <c:crosses val="autoZero"/>
        <c:auto val="1"/>
        <c:lblAlgn val="ctr"/>
        <c:lblOffset val="100"/>
        <c:noMultiLvlLbl val="0"/>
      </c:catAx>
      <c:valAx>
        <c:axId val="51876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4928"/>
        <c:axId val="518765320"/>
      </c:barChart>
      <c:catAx>
        <c:axId val="5187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5320"/>
        <c:crosses val="autoZero"/>
        <c:auto val="1"/>
        <c:lblAlgn val="ctr"/>
        <c:lblOffset val="100"/>
        <c:noMultiLvlLbl val="0"/>
      </c:catAx>
      <c:valAx>
        <c:axId val="51876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58656"/>
        <c:axId val="518765712"/>
      </c:barChart>
      <c:catAx>
        <c:axId val="5187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5712"/>
        <c:crosses val="autoZero"/>
        <c:auto val="1"/>
        <c:lblAlgn val="ctr"/>
        <c:lblOffset val="100"/>
        <c:noMultiLvlLbl val="0"/>
      </c:catAx>
      <c:valAx>
        <c:axId val="51876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760616"/>
        <c:axId val="518769632"/>
      </c:barChart>
      <c:catAx>
        <c:axId val="51876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769632"/>
        <c:crosses val="autoZero"/>
        <c:auto val="1"/>
        <c:lblAlgn val="ctr"/>
        <c:lblOffset val="100"/>
        <c:noMultiLvlLbl val="0"/>
      </c:catAx>
      <c:valAx>
        <c:axId val="518769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76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강찬우, ID : H1900387)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14:16:26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4" t="s">
        <v>197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3" t="s">
        <v>56</v>
      </c>
      <c r="B4" s="73"/>
      <c r="C4" s="73"/>
      <c r="D4" s="46"/>
      <c r="E4" s="75" t="s">
        <v>198</v>
      </c>
      <c r="F4" s="76"/>
      <c r="G4" s="76"/>
      <c r="H4" s="77"/>
      <c r="I4" s="46"/>
      <c r="J4" s="75" t="s">
        <v>199</v>
      </c>
      <c r="K4" s="76"/>
      <c r="L4" s="77"/>
      <c r="M4" s="46"/>
      <c r="N4" s="73" t="s">
        <v>200</v>
      </c>
      <c r="O4" s="73"/>
      <c r="P4" s="73"/>
      <c r="Q4" s="73"/>
      <c r="R4" s="73"/>
      <c r="S4" s="73"/>
      <c r="T4" s="46"/>
      <c r="U4" s="73" t="s">
        <v>201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2305.9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83.5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</v>
      </c>
      <c r="G8" s="59">
        <f>'DRIs DATA 입력'!G8</f>
        <v>9.9</v>
      </c>
      <c r="H8" s="59">
        <f>'DRIs DATA 입력'!H8</f>
        <v>16.899999999999999</v>
      </c>
      <c r="I8" s="46"/>
      <c r="J8" s="59" t="s">
        <v>216</v>
      </c>
      <c r="K8" s="59">
        <f>'DRIs DATA 입력'!K8</f>
        <v>4.3</v>
      </c>
      <c r="L8" s="59">
        <f>'DRIs DATA 입력'!L8</f>
        <v>26.5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2" t="s">
        <v>217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3" t="s">
        <v>218</v>
      </c>
      <c r="B14" s="73"/>
      <c r="C14" s="73"/>
      <c r="D14" s="73"/>
      <c r="E14" s="73"/>
      <c r="F14" s="73"/>
      <c r="G14" s="46"/>
      <c r="H14" s="73" t="s">
        <v>219</v>
      </c>
      <c r="I14" s="73"/>
      <c r="J14" s="73"/>
      <c r="K14" s="73"/>
      <c r="L14" s="73"/>
      <c r="M14" s="73"/>
      <c r="N14" s="46"/>
      <c r="O14" s="73" t="s">
        <v>220</v>
      </c>
      <c r="P14" s="73"/>
      <c r="Q14" s="73"/>
      <c r="R14" s="73"/>
      <c r="S14" s="73"/>
      <c r="T14" s="73"/>
      <c r="U14" s="46"/>
      <c r="V14" s="73" t="s">
        <v>221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403.6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206.9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2" t="s">
        <v>223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 x14ac:dyDescent="0.3">
      <c r="A24" s="73" t="s">
        <v>224</v>
      </c>
      <c r="B24" s="73"/>
      <c r="C24" s="73"/>
      <c r="D24" s="73"/>
      <c r="E24" s="73"/>
      <c r="F24" s="73"/>
      <c r="G24" s="46"/>
      <c r="H24" s="73" t="s">
        <v>225</v>
      </c>
      <c r="I24" s="73"/>
      <c r="J24" s="73"/>
      <c r="K24" s="73"/>
      <c r="L24" s="73"/>
      <c r="M24" s="73"/>
      <c r="N24" s="46"/>
      <c r="O24" s="73" t="s">
        <v>226</v>
      </c>
      <c r="P24" s="73"/>
      <c r="Q24" s="73"/>
      <c r="R24" s="73"/>
      <c r="S24" s="73"/>
      <c r="T24" s="73"/>
      <c r="U24" s="46"/>
      <c r="V24" s="73" t="s">
        <v>227</v>
      </c>
      <c r="W24" s="73"/>
      <c r="X24" s="73"/>
      <c r="Y24" s="73"/>
      <c r="Z24" s="73"/>
      <c r="AA24" s="73"/>
      <c r="AB24" s="46"/>
      <c r="AC24" s="73" t="s">
        <v>228</v>
      </c>
      <c r="AD24" s="73"/>
      <c r="AE24" s="73"/>
      <c r="AF24" s="73"/>
      <c r="AG24" s="73"/>
      <c r="AH24" s="73"/>
      <c r="AI24" s="46"/>
      <c r="AJ24" s="73" t="s">
        <v>229</v>
      </c>
      <c r="AK24" s="73"/>
      <c r="AL24" s="73"/>
      <c r="AM24" s="73"/>
      <c r="AN24" s="73"/>
      <c r="AO24" s="73"/>
      <c r="AP24" s="46"/>
      <c r="AQ24" s="73" t="s">
        <v>230</v>
      </c>
      <c r="AR24" s="73"/>
      <c r="AS24" s="73"/>
      <c r="AT24" s="73"/>
      <c r="AU24" s="73"/>
      <c r="AV24" s="73"/>
      <c r="AW24" s="46"/>
      <c r="AX24" s="73" t="s">
        <v>231</v>
      </c>
      <c r="AY24" s="73"/>
      <c r="AZ24" s="73"/>
      <c r="BA24" s="73"/>
      <c r="BB24" s="73"/>
      <c r="BC24" s="73"/>
      <c r="BD24" s="46"/>
      <c r="BE24" s="73" t="s">
        <v>232</v>
      </c>
      <c r="BF24" s="73"/>
      <c r="BG24" s="73"/>
      <c r="BH24" s="73"/>
      <c r="BI24" s="73"/>
      <c r="BJ24" s="73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75.8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496.8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2" t="s">
        <v>234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3" t="s">
        <v>235</v>
      </c>
      <c r="B34" s="73"/>
      <c r="C34" s="73"/>
      <c r="D34" s="73"/>
      <c r="E34" s="73"/>
      <c r="F34" s="73"/>
      <c r="G34" s="46"/>
      <c r="H34" s="73" t="s">
        <v>236</v>
      </c>
      <c r="I34" s="73"/>
      <c r="J34" s="73"/>
      <c r="K34" s="73"/>
      <c r="L34" s="73"/>
      <c r="M34" s="73"/>
      <c r="N34" s="46"/>
      <c r="O34" s="73" t="s">
        <v>237</v>
      </c>
      <c r="P34" s="73"/>
      <c r="Q34" s="73"/>
      <c r="R34" s="73"/>
      <c r="S34" s="73"/>
      <c r="T34" s="73"/>
      <c r="U34" s="46"/>
      <c r="V34" s="73" t="s">
        <v>238</v>
      </c>
      <c r="W34" s="73"/>
      <c r="X34" s="73"/>
      <c r="Y34" s="73"/>
      <c r="Z34" s="73"/>
      <c r="AA34" s="73"/>
      <c r="AB34" s="46"/>
      <c r="AC34" s="73" t="s">
        <v>239</v>
      </c>
      <c r="AD34" s="73"/>
      <c r="AE34" s="73"/>
      <c r="AF34" s="73"/>
      <c r="AG34" s="73"/>
      <c r="AH34" s="73"/>
      <c r="AI34" s="46"/>
      <c r="AJ34" s="73" t="s">
        <v>240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486.4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1322.9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5471.8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87.7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152.69999999999999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2" t="s">
        <v>241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 x14ac:dyDescent="0.3">
      <c r="A44" s="73" t="s">
        <v>242</v>
      </c>
      <c r="B44" s="73"/>
      <c r="C44" s="73"/>
      <c r="D44" s="73"/>
      <c r="E44" s="73"/>
      <c r="F44" s="73"/>
      <c r="G44" s="46"/>
      <c r="H44" s="73" t="s">
        <v>243</v>
      </c>
      <c r="I44" s="73"/>
      <c r="J44" s="73"/>
      <c r="K44" s="73"/>
      <c r="L44" s="73"/>
      <c r="M44" s="73"/>
      <c r="N44" s="46"/>
      <c r="O44" s="73" t="s">
        <v>244</v>
      </c>
      <c r="P44" s="73"/>
      <c r="Q44" s="73"/>
      <c r="R44" s="73"/>
      <c r="S44" s="73"/>
      <c r="T44" s="73"/>
      <c r="U44" s="46"/>
      <c r="V44" s="73" t="s">
        <v>245</v>
      </c>
      <c r="W44" s="73"/>
      <c r="X44" s="73"/>
      <c r="Y44" s="73"/>
      <c r="Z44" s="73"/>
      <c r="AA44" s="73"/>
      <c r="AB44" s="46"/>
      <c r="AC44" s="73" t="s">
        <v>246</v>
      </c>
      <c r="AD44" s="73"/>
      <c r="AE44" s="73"/>
      <c r="AF44" s="73"/>
      <c r="AG44" s="73"/>
      <c r="AH44" s="73"/>
      <c r="AI44" s="46"/>
      <c r="AJ44" s="73" t="s">
        <v>247</v>
      </c>
      <c r="AK44" s="73"/>
      <c r="AL44" s="73"/>
      <c r="AM44" s="73"/>
      <c r="AN44" s="73"/>
      <c r="AO44" s="73"/>
      <c r="AP44" s="46"/>
      <c r="AQ44" s="73" t="s">
        <v>248</v>
      </c>
      <c r="AR44" s="73"/>
      <c r="AS44" s="73"/>
      <c r="AT44" s="73"/>
      <c r="AU44" s="73"/>
      <c r="AV44" s="73"/>
      <c r="AW44" s="46"/>
      <c r="AX44" s="73" t="s">
        <v>249</v>
      </c>
      <c r="AY44" s="73"/>
      <c r="AZ44" s="73"/>
      <c r="BA44" s="73"/>
      <c r="BB44" s="73"/>
      <c r="BC44" s="73"/>
      <c r="BD44" s="46"/>
      <c r="BE44" s="73" t="s">
        <v>250</v>
      </c>
      <c r="BF44" s="73"/>
      <c r="BG44" s="73"/>
      <c r="BH44" s="73"/>
      <c r="BI44" s="73"/>
      <c r="BJ44" s="73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814.4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102.4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M56" sqref="M5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279</v>
      </c>
      <c r="G1" s="62" t="s">
        <v>277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2305.9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83.5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23.3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73.2</v>
      </c>
      <c r="G8" s="68">
        <v>9.9</v>
      </c>
      <c r="H8" s="68">
        <v>16.899999999999999</v>
      </c>
      <c r="J8" s="68" t="s">
        <v>216</v>
      </c>
      <c r="K8" s="68">
        <v>4.3</v>
      </c>
      <c r="L8" s="68">
        <v>26.5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403.6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15.9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2.9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206.9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75.8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1.9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1.5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15.1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1.8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496.8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12.3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2.4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0.8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486.4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1322.9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5471.8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2755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87.7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152.69999999999999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15.3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12.3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814.4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3.8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116.5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102.4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71" customFormat="1" x14ac:dyDescent="0.3">
      <c r="A2" s="71" t="s">
        <v>281</v>
      </c>
      <c r="B2" s="71" t="s">
        <v>282</v>
      </c>
      <c r="C2" s="71" t="s">
        <v>278</v>
      </c>
      <c r="D2" s="71">
        <v>64</v>
      </c>
      <c r="E2" s="71">
        <v>2305.8870000000002</v>
      </c>
      <c r="F2" s="71">
        <v>361.18704000000002</v>
      </c>
      <c r="G2" s="71">
        <v>49.099505999999998</v>
      </c>
      <c r="H2" s="71">
        <v>24.174091000000001</v>
      </c>
      <c r="I2" s="71">
        <v>24.925412999999999</v>
      </c>
      <c r="J2" s="71">
        <v>83.466030000000003</v>
      </c>
      <c r="K2" s="71">
        <v>47.58737</v>
      </c>
      <c r="L2" s="71">
        <v>35.878653999999997</v>
      </c>
      <c r="M2" s="71">
        <v>23.341045000000001</v>
      </c>
      <c r="N2" s="71">
        <v>2.9374251</v>
      </c>
      <c r="O2" s="71">
        <v>11.360836000000001</v>
      </c>
      <c r="P2" s="71">
        <v>762.03576999999996</v>
      </c>
      <c r="Q2" s="71">
        <v>22.748987</v>
      </c>
      <c r="R2" s="71">
        <v>403.64210000000003</v>
      </c>
      <c r="S2" s="71">
        <v>103.38227999999999</v>
      </c>
      <c r="T2" s="71">
        <v>3603.1181999999999</v>
      </c>
      <c r="U2" s="71">
        <v>2.8963456000000001</v>
      </c>
      <c r="V2" s="71">
        <v>15.886813</v>
      </c>
      <c r="W2" s="71">
        <v>206.90239</v>
      </c>
      <c r="X2" s="71">
        <v>75.805440000000004</v>
      </c>
      <c r="Y2" s="71">
        <v>1.8608344999999999</v>
      </c>
      <c r="Z2" s="71">
        <v>1.4661329000000001</v>
      </c>
      <c r="AA2" s="71">
        <v>15.093147</v>
      </c>
      <c r="AB2" s="71">
        <v>1.7988788</v>
      </c>
      <c r="AC2" s="71">
        <v>496.84267999999997</v>
      </c>
      <c r="AD2" s="71">
        <v>12.315324</v>
      </c>
      <c r="AE2" s="71">
        <v>2.4267428</v>
      </c>
      <c r="AF2" s="71">
        <v>0.81763750000000002</v>
      </c>
      <c r="AG2" s="71">
        <v>486.4443</v>
      </c>
      <c r="AH2" s="71">
        <v>259.28899999999999</v>
      </c>
      <c r="AI2" s="71">
        <v>227.15530000000001</v>
      </c>
      <c r="AJ2" s="71">
        <v>1322.8987999999999</v>
      </c>
      <c r="AK2" s="71">
        <v>5471.7610000000004</v>
      </c>
      <c r="AL2" s="71">
        <v>87.660439999999994</v>
      </c>
      <c r="AM2" s="71">
        <v>2755.0454</v>
      </c>
      <c r="AN2" s="71">
        <v>152.72261</v>
      </c>
      <c r="AO2" s="71">
        <v>15.323589</v>
      </c>
      <c r="AP2" s="71">
        <v>11.054</v>
      </c>
      <c r="AQ2" s="71">
        <v>4.26959</v>
      </c>
      <c r="AR2" s="71">
        <v>12.254060000000001</v>
      </c>
      <c r="AS2" s="71">
        <v>814.41003000000001</v>
      </c>
      <c r="AT2" s="71">
        <v>2.1640893000000001E-2</v>
      </c>
      <c r="AU2" s="71">
        <v>3.77047</v>
      </c>
      <c r="AV2" s="71">
        <v>116.49644000000001</v>
      </c>
      <c r="AW2" s="71">
        <v>102.40316</v>
      </c>
      <c r="AX2" s="71">
        <v>8.7622119999999998E-2</v>
      </c>
      <c r="AY2" s="71">
        <v>1.5569183</v>
      </c>
      <c r="AZ2" s="71">
        <v>368.98885999999999</v>
      </c>
      <c r="BA2" s="71">
        <v>47.60763</v>
      </c>
      <c r="BB2" s="71">
        <v>14.483290999999999</v>
      </c>
      <c r="BC2" s="71">
        <v>16.723172999999999</v>
      </c>
      <c r="BD2" s="71">
        <v>16.390626999999999</v>
      </c>
      <c r="BE2" s="71">
        <v>1.0773045000000001</v>
      </c>
      <c r="BF2" s="71">
        <v>6.5894737000000001</v>
      </c>
      <c r="BG2" s="71">
        <v>2.3036559999999998E-3</v>
      </c>
      <c r="BH2" s="71">
        <v>1.1590081E-2</v>
      </c>
      <c r="BI2" s="71">
        <v>1.1243718E-2</v>
      </c>
      <c r="BJ2" s="71">
        <v>7.6656440000000006E-2</v>
      </c>
      <c r="BK2" s="71">
        <v>1.7720400000000001E-4</v>
      </c>
      <c r="BL2" s="71">
        <v>0.23825858999999999</v>
      </c>
      <c r="BM2" s="71">
        <v>2.2611436999999999</v>
      </c>
      <c r="BN2" s="71">
        <v>0.53868216000000002</v>
      </c>
      <c r="BO2" s="71">
        <v>55.559277000000002</v>
      </c>
      <c r="BP2" s="71">
        <v>5.8662343000000003</v>
      </c>
      <c r="BQ2" s="71">
        <v>14.590154999999999</v>
      </c>
      <c r="BR2" s="71">
        <v>62.023605000000003</v>
      </c>
      <c r="BS2" s="71">
        <v>66.179000000000002</v>
      </c>
      <c r="BT2" s="71">
        <v>7.0667260000000001</v>
      </c>
      <c r="BU2" s="71">
        <v>0.12933064</v>
      </c>
      <c r="BV2" s="71">
        <v>4.2332361999999998E-2</v>
      </c>
      <c r="BW2" s="71">
        <v>0.4567348</v>
      </c>
      <c r="BX2" s="71">
        <v>1.4244216999999999</v>
      </c>
      <c r="BY2" s="71">
        <v>0.21963045</v>
      </c>
      <c r="BZ2" s="71">
        <v>4.69584E-4</v>
      </c>
      <c r="CA2" s="71">
        <v>1.1286342</v>
      </c>
      <c r="CB2" s="71">
        <v>2.7554170999999999E-2</v>
      </c>
      <c r="CC2" s="71">
        <v>0.29253370000000001</v>
      </c>
      <c r="CD2" s="71">
        <v>1.7800800000000001</v>
      </c>
      <c r="CE2" s="71">
        <v>9.5801339999999999E-2</v>
      </c>
      <c r="CF2" s="71">
        <v>0.17520067</v>
      </c>
      <c r="CG2" s="71">
        <v>0</v>
      </c>
      <c r="CH2" s="71">
        <v>4.3008879999999999E-2</v>
      </c>
      <c r="CI2" s="71">
        <v>6.3727139999999998E-3</v>
      </c>
      <c r="CJ2" s="71">
        <v>3.7436544999999999</v>
      </c>
      <c r="CK2" s="71">
        <v>2.5812086000000001E-2</v>
      </c>
      <c r="CL2" s="71">
        <v>1.4000025</v>
      </c>
      <c r="CM2" s="71">
        <v>2.4569933000000002</v>
      </c>
      <c r="CN2" s="71">
        <v>2912.9189999999999</v>
      </c>
      <c r="CO2" s="71">
        <v>5078.6049999999996</v>
      </c>
      <c r="CP2" s="71">
        <v>3008.8681999999999</v>
      </c>
      <c r="CQ2" s="71">
        <v>1063.5459000000001</v>
      </c>
      <c r="CR2" s="71">
        <v>625.55346999999995</v>
      </c>
      <c r="CS2" s="71">
        <v>490.40820000000002</v>
      </c>
      <c r="CT2" s="71">
        <v>2968.123</v>
      </c>
      <c r="CU2" s="71">
        <v>1787.5514000000001</v>
      </c>
      <c r="CV2" s="71">
        <v>1548.7346</v>
      </c>
      <c r="CW2" s="71">
        <v>2002.7798</v>
      </c>
      <c r="CX2" s="71">
        <v>590.63513</v>
      </c>
      <c r="CY2" s="71">
        <v>3654.6965</v>
      </c>
      <c r="CZ2" s="71">
        <v>1722.3065999999999</v>
      </c>
      <c r="DA2" s="71">
        <v>4476.2</v>
      </c>
      <c r="DB2" s="71">
        <v>4127.5870000000004</v>
      </c>
      <c r="DC2" s="71">
        <v>6083.3554999999997</v>
      </c>
      <c r="DD2" s="71">
        <v>10917.937</v>
      </c>
      <c r="DE2" s="71">
        <v>2506.4684999999999</v>
      </c>
      <c r="DF2" s="71">
        <v>5475.9937</v>
      </c>
      <c r="DG2" s="71">
        <v>2430.8103000000001</v>
      </c>
      <c r="DH2" s="71">
        <v>152.98651000000001</v>
      </c>
      <c r="DI2" s="7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47.60763</v>
      </c>
      <c r="B6">
        <f>BB2</f>
        <v>14.483290999999999</v>
      </c>
      <c r="C6">
        <f>BC2</f>
        <v>16.723172999999999</v>
      </c>
      <c r="D6">
        <f>BD2</f>
        <v>16.390626999999999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9" sqref="F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20652</v>
      </c>
      <c r="C2" s="56">
        <f ca="1">YEAR(TODAY())-YEAR(B2)+IF(TODAY()&gt;=DATE(YEAR(TODAY()),MONTH(B2),DAY(B2)),0,-1)</f>
        <v>64</v>
      </c>
      <c r="E2" s="52">
        <v>177</v>
      </c>
      <c r="F2" s="53" t="s">
        <v>39</v>
      </c>
      <c r="G2" s="52">
        <v>75</v>
      </c>
      <c r="H2" s="51" t="s">
        <v>41</v>
      </c>
      <c r="I2" s="78">
        <f>ROUND(G3/E3^2,1)</f>
        <v>23.9</v>
      </c>
    </row>
    <row r="3" spans="1:9" x14ac:dyDescent="0.3">
      <c r="E3" s="51">
        <f>E2/100</f>
        <v>1.77</v>
      </c>
      <c r="F3" s="51" t="s">
        <v>40</v>
      </c>
      <c r="G3" s="51">
        <f>G2</f>
        <v>75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44083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강찬우, ID : H1900387)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14:16:26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3" t="s">
        <v>196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 x14ac:dyDescent="0.3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 x14ac:dyDescent="0.35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 x14ac:dyDescent="0.3">
      <c r="A5" s="6"/>
      <c r="B5" s="81" t="s">
        <v>275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 x14ac:dyDescent="0.3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 x14ac:dyDescent="0.3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 x14ac:dyDescent="0.3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 x14ac:dyDescent="0.35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 x14ac:dyDescent="0.3">
      <c r="C10" s="91" t="s">
        <v>30</v>
      </c>
      <c r="D10" s="91"/>
      <c r="E10" s="92"/>
      <c r="F10" s="95">
        <f>'개인정보 및 신체계측 입력'!B5</f>
        <v>44083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 x14ac:dyDescent="0.35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 x14ac:dyDescent="0.3">
      <c r="C12" s="91" t="s">
        <v>32</v>
      </c>
      <c r="D12" s="91"/>
      <c r="E12" s="92"/>
      <c r="F12" s="100">
        <f ca="1">'개인정보 및 신체계측 입력'!C2</f>
        <v>64</v>
      </c>
      <c r="G12" s="100"/>
      <c r="H12" s="100"/>
      <c r="I12" s="100"/>
      <c r="K12" s="129">
        <f>'개인정보 및 신체계측 입력'!E2</f>
        <v>177</v>
      </c>
      <c r="L12" s="130"/>
      <c r="M12" s="123">
        <f>'개인정보 및 신체계측 입력'!G2</f>
        <v>75</v>
      </c>
      <c r="N12" s="124"/>
      <c r="O12" s="119" t="s">
        <v>271</v>
      </c>
      <c r="P12" s="113"/>
      <c r="Q12" s="96">
        <f>'개인정보 및 신체계측 입력'!I2</f>
        <v>23.9</v>
      </c>
      <c r="R12" s="96"/>
      <c r="S12" s="96"/>
    </row>
    <row r="13" spans="1:19" ht="18" customHeight="1" thickBot="1" x14ac:dyDescent="0.35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 x14ac:dyDescent="0.3">
      <c r="C14" s="93" t="s">
        <v>31</v>
      </c>
      <c r="D14" s="93"/>
      <c r="E14" s="94"/>
      <c r="F14" s="97" t="str">
        <f>MID('DRIs DATA'!B1,28,3)</f>
        <v>강찬우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 x14ac:dyDescent="0.35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5" t="s">
        <v>42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 x14ac:dyDescent="0.35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6" t="s">
        <v>43</v>
      </c>
      <c r="E36" s="86"/>
      <c r="F36" s="86"/>
      <c r="G36" s="86"/>
      <c r="H36" s="86"/>
      <c r="I36" s="34">
        <f>'DRIs DATA'!F8</f>
        <v>73.2</v>
      </c>
      <c r="J36" s="89" t="s">
        <v>44</v>
      </c>
      <c r="K36" s="89"/>
      <c r="L36" s="89"/>
      <c r="M36" s="89"/>
      <c r="N36" s="35"/>
      <c r="O36" s="109" t="s">
        <v>45</v>
      </c>
      <c r="P36" s="109"/>
      <c r="Q36" s="109"/>
      <c r="R36" s="109"/>
      <c r="S36" s="109"/>
      <c r="T36" s="6"/>
    </row>
    <row r="37" spans="2:20" ht="18" customHeight="1" x14ac:dyDescent="0.3">
      <c r="B37" s="12"/>
      <c r="C37" s="107" t="s">
        <v>182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 x14ac:dyDescent="0.3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 x14ac:dyDescent="0.35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6" t="s">
        <v>43</v>
      </c>
      <c r="E41" s="86"/>
      <c r="F41" s="86"/>
      <c r="G41" s="86"/>
      <c r="H41" s="86"/>
      <c r="I41" s="34">
        <f>'DRIs DATA'!G8</f>
        <v>9.9</v>
      </c>
      <c r="J41" s="89" t="s">
        <v>44</v>
      </c>
      <c r="K41" s="89"/>
      <c r="L41" s="89"/>
      <c r="M41" s="89"/>
      <c r="N41" s="35"/>
      <c r="O41" s="90" t="s">
        <v>49</v>
      </c>
      <c r="P41" s="90"/>
      <c r="Q41" s="90"/>
      <c r="R41" s="90"/>
      <c r="S41" s="90"/>
      <c r="T41" s="6"/>
    </row>
    <row r="42" spans="2:20" ht="18" customHeight="1" x14ac:dyDescent="0.3">
      <c r="B42" s="6"/>
      <c r="C42" s="111" t="s">
        <v>184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 x14ac:dyDescent="0.3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 x14ac:dyDescent="0.35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0" t="s">
        <v>43</v>
      </c>
      <c r="E46" s="110"/>
      <c r="F46" s="110"/>
      <c r="G46" s="110"/>
      <c r="H46" s="110"/>
      <c r="I46" s="34">
        <f>'DRIs DATA'!H8</f>
        <v>16.899999999999999</v>
      </c>
      <c r="J46" s="89" t="s">
        <v>44</v>
      </c>
      <c r="K46" s="89"/>
      <c r="L46" s="89"/>
      <c r="M46" s="89"/>
      <c r="N46" s="35"/>
      <c r="O46" s="90" t="s">
        <v>48</v>
      </c>
      <c r="P46" s="90"/>
      <c r="Q46" s="90"/>
      <c r="R46" s="90"/>
      <c r="S46" s="90"/>
      <c r="T46" s="6"/>
    </row>
    <row r="47" spans="2:20" ht="18" customHeight="1" x14ac:dyDescent="0.3">
      <c r="B47" s="6"/>
      <c r="C47" s="111" t="s">
        <v>183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 x14ac:dyDescent="0.35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5" t="s">
        <v>191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 x14ac:dyDescent="0.35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5" t="s">
        <v>164</v>
      </c>
      <c r="D69" s="85"/>
      <c r="E69" s="85"/>
      <c r="F69" s="85"/>
      <c r="G69" s="85"/>
      <c r="H69" s="86" t="s">
        <v>170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8" t="s">
        <v>165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5" t="s">
        <v>51</v>
      </c>
      <c r="D72" s="85"/>
      <c r="E72" s="85"/>
      <c r="F72" s="85"/>
      <c r="G72" s="85"/>
      <c r="H72" s="38"/>
      <c r="I72" s="86" t="s">
        <v>52</v>
      </c>
      <c r="J72" s="86"/>
      <c r="K72" s="36">
        <f>ROUND('DRIs DATA'!L8,1)</f>
        <v>26.5</v>
      </c>
      <c r="L72" s="36" t="s">
        <v>53</v>
      </c>
      <c r="M72" s="36">
        <f>ROUND('DRIs DATA'!K8,1)</f>
        <v>4.3</v>
      </c>
      <c r="N72" s="89" t="s">
        <v>54</v>
      </c>
      <c r="O72" s="89"/>
      <c r="P72" s="89"/>
      <c r="Q72" s="89"/>
      <c r="R72" s="39"/>
      <c r="S72" s="35"/>
      <c r="T72" s="6"/>
    </row>
    <row r="73" spans="2:21" ht="18" customHeight="1" x14ac:dyDescent="0.3">
      <c r="B73" s="6"/>
      <c r="C73" s="111" t="s">
        <v>181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 x14ac:dyDescent="0.35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5" t="s">
        <v>192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 x14ac:dyDescent="0.35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2" t="s">
        <v>168</v>
      </c>
      <c r="C80" s="102"/>
      <c r="D80" s="102"/>
      <c r="E80" s="102"/>
      <c r="F80" s="21"/>
      <c r="G80" s="21"/>
      <c r="H80" s="21"/>
      <c r="L80" s="102" t="s">
        <v>172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3" t="s">
        <v>268</v>
      </c>
      <c r="C93" s="104"/>
      <c r="D93" s="104"/>
      <c r="E93" s="104"/>
      <c r="F93" s="104"/>
      <c r="G93" s="104"/>
      <c r="H93" s="104"/>
      <c r="I93" s="104"/>
      <c r="J93" s="105"/>
      <c r="L93" s="103" t="s">
        <v>175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 x14ac:dyDescent="0.3">
      <c r="B94" s="164" t="s">
        <v>171</v>
      </c>
      <c r="C94" s="162"/>
      <c r="D94" s="162"/>
      <c r="E94" s="162"/>
      <c r="F94" s="160">
        <f>ROUND('DRIs DATA'!F16/'DRIs DATA'!C16*100,2)</f>
        <v>53.81</v>
      </c>
      <c r="G94" s="160"/>
      <c r="H94" s="162" t="s">
        <v>167</v>
      </c>
      <c r="I94" s="162"/>
      <c r="J94" s="163"/>
      <c r="L94" s="164" t="s">
        <v>171</v>
      </c>
      <c r="M94" s="162"/>
      <c r="N94" s="162"/>
      <c r="O94" s="162"/>
      <c r="P94" s="162"/>
      <c r="Q94" s="23">
        <f>ROUND('DRIs DATA'!M16/'DRIs DATA'!K16*100,2)</f>
        <v>132.5</v>
      </c>
      <c r="R94" s="162" t="s">
        <v>167</v>
      </c>
      <c r="S94" s="162"/>
      <c r="T94" s="16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8" t="s">
        <v>180</v>
      </c>
      <c r="C96" s="149"/>
      <c r="D96" s="149"/>
      <c r="E96" s="149"/>
      <c r="F96" s="149"/>
      <c r="G96" s="149"/>
      <c r="H96" s="149"/>
      <c r="I96" s="149"/>
      <c r="J96" s="150"/>
      <c r="L96" s="154" t="s">
        <v>173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5" t="s">
        <v>193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 x14ac:dyDescent="0.35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2" t="s">
        <v>169</v>
      </c>
      <c r="C107" s="102"/>
      <c r="D107" s="102"/>
      <c r="E107" s="102"/>
      <c r="F107" s="6"/>
      <c r="G107" s="6"/>
      <c r="H107" s="6"/>
      <c r="I107" s="6"/>
      <c r="L107" s="102" t="s">
        <v>270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6" t="s">
        <v>264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265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 x14ac:dyDescent="0.3">
      <c r="B121" s="43" t="s">
        <v>171</v>
      </c>
      <c r="C121" s="16"/>
      <c r="D121" s="16"/>
      <c r="E121" s="15"/>
      <c r="F121" s="160">
        <f>ROUND('DRIs DATA'!F26/'DRIs DATA'!C26*100,2)</f>
        <v>75.8</v>
      </c>
      <c r="G121" s="160"/>
      <c r="H121" s="162" t="s">
        <v>166</v>
      </c>
      <c r="I121" s="162"/>
      <c r="J121" s="163"/>
      <c r="L121" s="42" t="s">
        <v>171</v>
      </c>
      <c r="M121" s="20"/>
      <c r="N121" s="20"/>
      <c r="O121" s="23"/>
      <c r="P121" s="6"/>
      <c r="Q121" s="58">
        <f>ROUND('DRIs DATA'!AH26/'DRIs DATA'!AE26*100,2)</f>
        <v>120</v>
      </c>
      <c r="R121" s="162" t="s">
        <v>166</v>
      </c>
      <c r="S121" s="162"/>
      <c r="T121" s="16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1" t="s">
        <v>174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269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 x14ac:dyDescent="0.3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 x14ac:dyDescent="0.3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 x14ac:dyDescent="0.3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 x14ac:dyDescent="0.3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7.25" thickBot="1" x14ac:dyDescent="0.35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5" t="s">
        <v>262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263</v>
      </c>
      <c r="P130" s="136"/>
      <c r="Q130" s="136"/>
      <c r="R130" s="136"/>
      <c r="S130" s="136"/>
      <c r="T130" s="137"/>
    </row>
    <row r="131" spans="2:21" ht="18" customHeight="1" thickBot="1" x14ac:dyDescent="0.35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5" t="s">
        <v>194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 x14ac:dyDescent="0.35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2" t="s">
        <v>177</v>
      </c>
      <c r="C158" s="102"/>
      <c r="D158" s="102"/>
      <c r="E158" s="6"/>
      <c r="F158" s="6"/>
      <c r="G158" s="6"/>
      <c r="H158" s="6"/>
      <c r="I158" s="6"/>
      <c r="L158" s="102" t="s">
        <v>178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6" t="s">
        <v>266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176</v>
      </c>
      <c r="M171" s="117"/>
      <c r="N171" s="117"/>
      <c r="O171" s="117"/>
      <c r="P171" s="117"/>
      <c r="Q171" s="117"/>
      <c r="R171" s="117"/>
      <c r="S171" s="118"/>
    </row>
    <row r="172" spans="2:19" ht="18" customHeight="1" x14ac:dyDescent="0.3">
      <c r="B172" s="42" t="s">
        <v>171</v>
      </c>
      <c r="C172" s="20"/>
      <c r="D172" s="20"/>
      <c r="E172" s="6"/>
      <c r="F172" s="160">
        <f>ROUND('DRIs DATA'!F36/'DRIs DATA'!C36*100,2)</f>
        <v>60.8</v>
      </c>
      <c r="G172" s="16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364.79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1" t="s">
        <v>185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187</v>
      </c>
      <c r="M174" s="142"/>
      <c r="N174" s="142"/>
      <c r="O174" s="142"/>
      <c r="P174" s="142"/>
      <c r="Q174" s="142"/>
      <c r="R174" s="142"/>
      <c r="S174" s="143"/>
    </row>
    <row r="175" spans="2:19" ht="18" customHeight="1" x14ac:dyDescent="0.3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 x14ac:dyDescent="0.3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 x14ac:dyDescent="0.3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 x14ac:dyDescent="0.3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 x14ac:dyDescent="0.3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 x14ac:dyDescent="0.35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 x14ac:dyDescent="0.35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 x14ac:dyDescent="0.3">
      <c r="B183" s="102" t="s">
        <v>179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6" t="s">
        <v>267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0">
        <f>ROUND('DRIs DATA'!F46/'DRIs DATA'!C46*100,2)</f>
        <v>153</v>
      </c>
      <c r="G197" s="16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1" t="s">
        <v>186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 x14ac:dyDescent="0.3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 x14ac:dyDescent="0.3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 x14ac:dyDescent="0.3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 x14ac:dyDescent="0.3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 x14ac:dyDescent="0.35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 x14ac:dyDescent="0.35">
      <c r="K205" s="10"/>
    </row>
    <row r="206" spans="2:20" ht="18" customHeight="1" x14ac:dyDescent="0.3">
      <c r="B206" s="135" t="s">
        <v>195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 x14ac:dyDescent="0.35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1" t="s">
        <v>188</v>
      </c>
      <c r="C209" s="161"/>
      <c r="D209" s="161"/>
      <c r="E209" s="161"/>
      <c r="F209" s="161"/>
      <c r="G209" s="161"/>
      <c r="H209" s="161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7" t="s">
        <v>190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2020-11-26T00:11:30Z</dcterms:modified>
</cp:coreProperties>
</file>