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<sst xmlns="http://schemas.openxmlformats.org/spreadsheetml/2006/main" count="692" uniqueCount="283">
  <si>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</si>
  <si>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</si>
  <si>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</si>
  <si>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</si>
  <si>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</si>
  <si>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</si>
  <si>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</si>
  <si>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</si>
  <si>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</si>
  <si>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</si>
  <si>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</si>
  <si>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</si>
  <si>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</si>
  <si>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</si>
  <si>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</si>
  <si>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</si>
  <si>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</si>
  <si>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</si>
  <si>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</si>
  <si>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</si>
  <si>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</si>
  <si>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</si>
  <si>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</si>
  <si>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</si>
  <si>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</si>
  <si>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</si>
  <si>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</si>
  <si>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</si>
  <si>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</si>
  <si>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</si>
  <si>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</si>
  <si>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</si>
  <si>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</si>
  <si>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</si>
  <si>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</si>
  <si>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</si>
  <si>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</si>
  <si>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</si>
  <si>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</si>
  <si>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</si>
  <si>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</si>
  <si>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</si>
  <si>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</si>
  <si>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</si>
  <si>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</si>
  <si>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</si>
  <si>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</si>
  <si>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</si>
  <si>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</si>
  <si>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</si>
  <si>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</si>
  <si>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</si>
  <si>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</si>
  <si>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</si>
  <si>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</si>
  <si>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</si>
  <si>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</si>
  <si>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</si>
  <si>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</si>
  <si>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</si>
  <si>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</si>
  <si>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</si>
  <si>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</si>
  <si>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</si>
  <si>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</si>
  <si>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</si>
  <si>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</si>
  <si>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</si>
  <si>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</si>
  <si>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</si>
  <si>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</si>
  <si>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</si>
  <si>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</si>
  <si>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</si>
  <si>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</si>
  <si>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</si>
  <si>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</si>
  <si>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</si>
  <si>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</si>
  <si>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</si>
  <si>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</si>
  <si>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</si>
  <si>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</si>
  <si>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</si>
  <si>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</si>
  <si>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</si>
  <si>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</si>
  <si>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</si>
  <si>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</si>
  <si>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</si>
  <si>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</si>
  <si>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</si>
  <si>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</si>
  <si>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</si>
  <si>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</si>
  <si>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</si>
  <si>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</si>
  <si>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</si>
  <si>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</si>
  <si>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</si>
  <si>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</si>
  <si>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</si>
  <si>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</si>
  <si>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</si>
  <si>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</si>
  <si>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</si>
  <si>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</si>
  <si>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</si>
  <si>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</si>
  <si>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</si>
  <si>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</si>
  <si>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</si>
  <si>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</si>
  <si>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</si>
  <si>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</si>
  <si>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</si>
  <si>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</si>
  <si>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</si>
  <si>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</si>
  <si>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</si>
  <si>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</si>
  <si>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</si>
  <si>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</si>
  <si>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</si>
  <si>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</si>
  <si>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</si>
  <si>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</si>
  <si>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</si>
  <si>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</si>
  <si>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</si>
  <si>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</si>
  <si>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</si>
  <si>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</si>
  <si>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</si>
  <si>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</si>
  <si>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</si>
  <si>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</si>
  <si>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</si>
  <si>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</si>
  <si>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</si>
  <si>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</si>
  <si>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</si>
  <si>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</si>
  <si>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</si>
  <si>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</si>
  <si>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</si>
  <si>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</si>
  <si>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</si>
  <si>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</si>
  <si>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</si>
  <si>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</si>
  <si>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</si>
  <si>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</si>
  <si>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</si>
  <si>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</si>
  <si>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</si>
  <si>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</si>
  <si>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</si>
  <si>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</si>
  <si>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</si>
  <si>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</si>
  <si>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</si>
  <si>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</si>
  <si>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</si>
  <si>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</si>
  <si>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</si>
  <si>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</si>
  <si>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</si>
  <si>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</si>
  <si>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</si>
  <si>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</si>
  <si>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</si>
  <si>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</si>
  <si>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</si>
  <si>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</si>
  <si>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</si>
  <si>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</si>
  <si>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</si>
  <si>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</si>
  <si>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</si>
  <si>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</si>
  <si>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</si>
  <si>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</si>
  <si>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</si>
  <si>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</si>
  <si>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</si>
  <si>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</si>
  <si>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</si>
  <si>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</si>
  <si>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</si>
  <si>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</si>
  <si>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</si>
  <si>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</si>
  <si>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</si>
  <si>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</si>
  <si>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</si>
  <si>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</si>
  <si>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</si>
  <si>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</si>
  <si>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</si>
  <si>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</si>
  <si>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</si>
  <si>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</si>
  <si>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</si>
  <si>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</si>
  <si>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</si>
  <si>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</si>
  <si>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</si>
  <si>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</si>
  <si>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</si>
  <si>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</si>
  <si>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</si>
  <si>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</si>
  <si>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</si>
  <si>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</si>
  <si>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</si>
  <si>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</si>
  <si>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</si>
  <si>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</si>
  <si>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</si>
  <si>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</si>
  <si>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</si>
  <si>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</si>
  <si>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</si>
  <si>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</si>
  <si>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</si>
  <si>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</si>
  <si>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</si>
  <si>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</si>
  <si>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</si>
  <si>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</si>
  <si>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</si>
  <si>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</si>
  <si>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</si>
  <si>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</si>
  <si>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</si>
  <si>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</si>
  <si>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</si>
  <si>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</si>
  <si>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</si>
  <si>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</si>
  <si>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</si>
  <si>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</si>
  <si>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</si>
  <si>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</si>
  <si>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</si>
  <si>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</si>
  <si>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</si>
  <si>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</si>
  <si>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</si>
  <si>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</si>
  <si>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</si>
  <si>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</si>
  <si>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</si>
  <si>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</si>
  <si>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</si>
  <si>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</si>
  <si>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</si>
  <si>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</si>
  <si>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</si>
  <si>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</si>
  <si>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</si>
  <si>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</si>
  <si>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</si>
  <si>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</si>
  <si>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</si>
  <si>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</si>
  <si>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</si>
  <si>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</si>
  <si>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</si>
  <si>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</si>
  <si>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</si>
  <si>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</si>
  <si>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</si>
  <si>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</si>
  <si>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</si>
  <si>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</si>
  <si>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</si>
  <si>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</si>
  <si>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고광철, ID : H1900390)</t>
  </si>
  <si>
    <t>2020년 12월 11일 13:36:55</t>
  </si>
  <si>
    <t>H1900390</t>
  </si>
  <si>
    <t>고광철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</si>
</sst>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92.173454000000007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353504"/>
        <c:axId val="254452728"/>
      </c:barChart>
      <c:catAx>
        <c:axId val="21635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452728"/>
        <c:crosses val="autoZero"/>
        <c:auto val="1"/>
        <c:lblAlgn val="ctr"/>
        <c:lblOffset val="100"/>
        <c:noMultiLvlLbl val="0"/>
      </c:catAx>
      <c:valAx>
        <c:axId val="25445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35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4.2706249999999999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3480"/>
        <c:axId val="255154656"/>
      </c:barChart>
      <c:catAx>
        <c:axId val="25515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4656"/>
        <c:crosses val="autoZero"/>
        <c:auto val="1"/>
        <c:lblAlgn val="ctr"/>
        <c:lblOffset val="100"/>
        <c:noMultiLvlLbl val="0"/>
      </c:catAx>
      <c:valAx>
        <c:axId val="25515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9.7788330000000006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5048"/>
        <c:axId val="255149952"/>
      </c:barChart>
      <c:catAx>
        <c:axId val="25515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49952"/>
        <c:crosses val="autoZero"/>
        <c:auto val="1"/>
        <c:lblAlgn val="ctr"/>
        <c:lblOffset val="100"/>
        <c:noMultiLvlLbl val="0"/>
      </c:catAx>
      <c:valAx>
        <c:axId val="25514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1764.1525999999999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47600"/>
        <c:axId val="255147992"/>
      </c:barChart>
      <c:catAx>
        <c:axId val="25514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47992"/>
        <c:crosses val="autoZero"/>
        <c:auto val="1"/>
        <c:lblAlgn val="ctr"/>
        <c:lblOffset val="100"/>
        <c:noMultiLvlLbl val="0"/>
      </c:catAx>
      <c:valAx>
        <c:axId val="25514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4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7137.6019999999999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49168"/>
        <c:axId val="255150344"/>
      </c:barChart>
      <c:catAx>
        <c:axId val="25514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0344"/>
        <c:crosses val="autoZero"/>
        <c:auto val="1"/>
        <c:lblAlgn val="ctr"/>
        <c:lblOffset val="100"/>
        <c:noMultiLvlLbl val="0"/>
      </c:catAx>
      <c:valAx>
        <c:axId val="2551503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4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143.26922999999999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2304"/>
        <c:axId val="255151128"/>
      </c:barChart>
      <c:catAx>
        <c:axId val="25515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1128"/>
        <c:crosses val="autoZero"/>
        <c:auto val="1"/>
        <c:lblAlgn val="ctr"/>
        <c:lblOffset val="100"/>
        <c:noMultiLvlLbl val="0"/>
      </c:catAx>
      <c:valAx>
        <c:axId val="255151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271.09634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51912"/>
        <c:axId val="254524464"/>
      </c:barChart>
      <c:catAx>
        <c:axId val="25515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4464"/>
        <c:crosses val="autoZero"/>
        <c:auto val="1"/>
        <c:lblAlgn val="ctr"/>
        <c:lblOffset val="100"/>
        <c:noMultiLvlLbl val="0"/>
      </c:catAx>
      <c:valAx>
        <c:axId val="25452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51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15.238587000000001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5248"/>
        <c:axId val="254526816"/>
      </c:barChart>
      <c:catAx>
        <c:axId val="25452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6816"/>
        <c:crosses val="autoZero"/>
        <c:auto val="1"/>
        <c:lblAlgn val="ctr"/>
        <c:lblOffset val="100"/>
        <c:noMultiLvlLbl val="0"/>
      </c:catAx>
      <c:valAx>
        <c:axId val="254526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1688.6449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81416"/>
        <c:axId val="255176712"/>
      </c:barChart>
      <c:catAx>
        <c:axId val="25518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76712"/>
        <c:crosses val="autoZero"/>
        <c:auto val="1"/>
        <c:lblAlgn val="ctr"/>
        <c:lblOffset val="100"/>
        <c:noMultiLvlLbl val="0"/>
      </c:catAx>
      <c:valAx>
        <c:axId val="2551767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8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8.4647959999999994E-2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78280"/>
        <c:axId val="255177888"/>
      </c:barChart>
      <c:catAx>
        <c:axId val="25517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77888"/>
        <c:crosses val="autoZero"/>
        <c:auto val="1"/>
        <c:lblAlgn val="ctr"/>
        <c:lblOffset val="100"/>
        <c:noMultiLvlLbl val="0"/>
      </c:catAx>
      <c:valAx>
        <c:axId val="255177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5.8298189999999996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77496"/>
        <c:axId val="255178672"/>
      </c:barChart>
      <c:catAx>
        <c:axId val="25517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78672"/>
        <c:crosses val="autoZero"/>
        <c:auto val="1"/>
        <c:lblAlgn val="ctr"/>
        <c:lblOffset val="100"/>
        <c:noMultiLvlLbl val="0"/>
      </c:catAx>
      <c:valAx>
        <c:axId val="255178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60.685809999999996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008224"/>
        <c:axId val="217005872"/>
      </c:barChart>
      <c:catAx>
        <c:axId val="21700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05872"/>
        <c:crosses val="autoZero"/>
        <c:auto val="1"/>
        <c:lblAlgn val="ctr"/>
        <c:lblOffset val="100"/>
        <c:noMultiLvlLbl val="0"/>
      </c:catAx>
      <c:valAx>
        <c:axId val="21700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00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118.37654999999999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77104"/>
        <c:axId val="255182592"/>
      </c:barChart>
      <c:catAx>
        <c:axId val="25517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82592"/>
        <c:crosses val="autoZero"/>
        <c:auto val="1"/>
        <c:lblAlgn val="ctr"/>
        <c:lblOffset val="100"/>
        <c:noMultiLvlLbl val="0"/>
      </c:catAx>
      <c:valAx>
        <c:axId val="25518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85.785520000000005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81808"/>
        <c:axId val="255183768"/>
      </c:barChart>
      <c:catAx>
        <c:axId val="25518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83768"/>
        <c:crosses val="autoZero"/>
        <c:auto val="1"/>
        <c:lblAlgn val="ctr"/>
        <c:lblOffset val="100"/>
        <c:noMultiLvlLbl val="0"/>
      </c:catAx>
      <c:valAx>
        <c:axId val="255183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8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10.494</c:v>
                </c:pt>
                <c:pt idx="1">
                  <c:v>14.308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179848"/>
        <c:axId val="255180632"/>
      </c:barChart>
      <c:catAx>
        <c:axId val="25517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80632"/>
        <c:crosses val="autoZero"/>
        <c:auto val="1"/>
        <c:lblAlgn val="ctr"/>
        <c:lblOffset val="100"/>
        <c:noMultiLvlLbl val="0"/>
      </c:catAx>
      <c:valAx>
        <c:axId val="255180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7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17.778632999999999</c:v>
                </c:pt>
                <c:pt idx="1">
                  <c:v>24.736818</c:v>
                </c:pt>
                <c:pt idx="2">
                  <c:v>23.743034000000002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1365.8185000000001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83376"/>
        <c:axId val="256312632"/>
      </c:barChart>
      <c:catAx>
        <c:axId val="25518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2632"/>
        <c:crosses val="autoZero"/>
        <c:auto val="1"/>
        <c:lblAlgn val="ctr"/>
        <c:lblOffset val="100"/>
        <c:noMultiLvlLbl val="0"/>
      </c:catAx>
      <c:valAx>
        <c:axId val="256312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8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37.813324000000001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08712"/>
        <c:axId val="256307928"/>
      </c:barChart>
      <c:catAx>
        <c:axId val="25630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07928"/>
        <c:crosses val="autoZero"/>
        <c:auto val="1"/>
        <c:lblAlgn val="ctr"/>
        <c:lblOffset val="100"/>
        <c:noMultiLvlLbl val="0"/>
      </c:catAx>
      <c:valAx>
        <c:axId val="256307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78.260000000000005</c:v>
                </c:pt>
                <c:pt idx="1">
                  <c:v>8.3979999999999997</c:v>
                </c:pt>
                <c:pt idx="2">
                  <c:v>13.342000000000001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6309104"/>
        <c:axId val="256314200"/>
      </c:barChart>
      <c:catAx>
        <c:axId val="25630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4200"/>
        <c:crosses val="autoZero"/>
        <c:auto val="1"/>
        <c:lblAlgn val="ctr"/>
        <c:lblOffset val="100"/>
        <c:noMultiLvlLbl val="0"/>
      </c:catAx>
      <c:valAx>
        <c:axId val="25631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2994.654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13808"/>
        <c:axId val="256309496"/>
      </c:barChart>
      <c:catAx>
        <c:axId val="25631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09496"/>
        <c:crosses val="autoZero"/>
        <c:auto val="1"/>
        <c:lblAlgn val="ctr"/>
        <c:lblOffset val="100"/>
        <c:noMultiLvlLbl val="0"/>
      </c:catAx>
      <c:valAx>
        <c:axId val="256309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1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509.45773000000003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09888"/>
        <c:axId val="256313024"/>
      </c:barChart>
      <c:catAx>
        <c:axId val="25630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3024"/>
        <c:crosses val="autoZero"/>
        <c:auto val="1"/>
        <c:lblAlgn val="ctr"/>
        <c:lblOffset val="100"/>
        <c:noMultiLvlLbl val="0"/>
      </c:catAx>
      <c:valAx>
        <c:axId val="25631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777.19929999999999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10280"/>
        <c:axId val="256312240"/>
      </c:barChart>
      <c:catAx>
        <c:axId val="25631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2240"/>
        <c:crosses val="autoZero"/>
        <c:auto val="1"/>
        <c:lblAlgn val="ctr"/>
        <c:lblOffset val="100"/>
        <c:noMultiLvlLbl val="0"/>
      </c:catAx>
      <c:valAx>
        <c:axId val="25631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1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4.5661445000000001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008616"/>
        <c:axId val="217009008"/>
      </c:barChart>
      <c:catAx>
        <c:axId val="21700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09008"/>
        <c:crosses val="autoZero"/>
        <c:auto val="1"/>
        <c:lblAlgn val="ctr"/>
        <c:lblOffset val="100"/>
        <c:noMultiLvlLbl val="0"/>
      </c:catAx>
      <c:valAx>
        <c:axId val="21700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00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9035.6610000000001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307536"/>
        <c:axId val="256310672"/>
      </c:barChart>
      <c:catAx>
        <c:axId val="25630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310672"/>
        <c:crosses val="autoZero"/>
        <c:auto val="1"/>
        <c:lblAlgn val="ctr"/>
        <c:lblOffset val="100"/>
        <c:noMultiLvlLbl val="0"/>
      </c:catAx>
      <c:valAx>
        <c:axId val="25631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30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27.051494999999999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4423960"/>
        <c:axId val="174428272"/>
      </c:barChart>
      <c:catAx>
        <c:axId val="17442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428272"/>
        <c:crosses val="autoZero"/>
        <c:auto val="1"/>
        <c:lblAlgn val="ctr"/>
        <c:lblOffset val="100"/>
        <c:noMultiLvlLbl val="0"/>
      </c:catAx>
      <c:valAx>
        <c:axId val="17442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442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4.1620473999999996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4425528"/>
        <c:axId val="174427096"/>
      </c:barChart>
      <c:catAx>
        <c:axId val="17442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427096"/>
        <c:crosses val="autoZero"/>
        <c:auto val="1"/>
        <c:lblAlgn val="ctr"/>
        <c:lblOffset val="100"/>
        <c:noMultiLvlLbl val="0"/>
      </c:catAx>
      <c:valAx>
        <c:axId val="17442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442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530.78949999999998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3288"/>
        <c:axId val="254523680"/>
      </c:barChart>
      <c:catAx>
        <c:axId val="25452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3680"/>
        <c:crosses val="autoZero"/>
        <c:auto val="1"/>
        <c:lblAlgn val="ctr"/>
        <c:lblOffset val="100"/>
        <c:noMultiLvlLbl val="0"/>
      </c:catAx>
      <c:valAx>
        <c:axId val="25452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2.0058517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4856"/>
        <c:axId val="254527992"/>
      </c:barChart>
      <c:catAx>
        <c:axId val="25452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7992"/>
        <c:crosses val="autoZero"/>
        <c:auto val="1"/>
        <c:lblAlgn val="ctr"/>
        <c:lblOffset val="100"/>
        <c:noMultiLvlLbl val="0"/>
      </c:catAx>
      <c:valAx>
        <c:axId val="254527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4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31.071183999999999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8384"/>
        <c:axId val="254529168"/>
      </c:barChart>
      <c:catAx>
        <c:axId val="25452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9168"/>
        <c:crosses val="autoZero"/>
        <c:auto val="1"/>
        <c:lblAlgn val="ctr"/>
        <c:lblOffset val="100"/>
        <c:noMultiLvlLbl val="0"/>
      </c:catAx>
      <c:valAx>
        <c:axId val="25452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4.1620473999999996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9560"/>
        <c:axId val="254526032"/>
      </c:barChart>
      <c:catAx>
        <c:axId val="25452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26032"/>
        <c:crosses val="autoZero"/>
        <c:auto val="1"/>
        <c:lblAlgn val="ctr"/>
        <c:lblOffset val="100"/>
        <c:noMultiLvlLbl val="0"/>
      </c:catAx>
      <c:valAx>
        <c:axId val="25452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1166.7005999999999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27208"/>
        <c:axId val="254530736"/>
      </c:barChart>
      <c:catAx>
        <c:axId val="25452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30736"/>
        <c:crosses val="autoZero"/>
        <c:auto val="1"/>
        <c:lblAlgn val="ctr"/>
        <c:lblOffset val="100"/>
        <c:noMultiLvlLbl val="0"/>
      </c:catAx>
      <c:valAx>
        <c:axId val="254530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2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8.6880729999999993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148384"/>
        <c:axId val="255154264"/>
      </c:barChart>
      <c:catAx>
        <c:axId val="25514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54264"/>
        <c:crosses val="autoZero"/>
        <c:auto val="1"/>
        <c:lblAlgn val="ctr"/>
        <c:lblOffset val="100"/>
        <c:noMultiLvlLbl val="0"/>
      </c:catAx>
      <c:valAx>
        <c:axId val="25515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14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고광철, ID : H1900390)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11일 13:36:55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2000</v>
      </c>
      <c r="C6" s="59">
        <f>'DRIs DATA 입력'!C6</f>
        <v>2994.654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92.173454000000007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60.685809999999996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78.260000000000005</v>
      </c>
      <c r="G8" s="59">
        <f>'DRIs DATA 입력'!G8</f>
        <v>8.3979999999999997</v>
      </c>
      <c r="H8" s="59">
        <f>'DRIs DATA 입력'!H8</f>
        <v>13.342000000000001</v>
      </c>
      <c r="I8" s="46"/>
      <c r="J8" s="59" t="s">
        <v>216</v>
      </c>
      <c r="K8" s="59">
        <f>'DRIs DATA 입력'!K8</f>
        <v>10.494</v>
      </c>
      <c r="L8" s="59">
        <f>'DRIs DATA 입력'!L8</f>
        <v>14.308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1365.8185000000001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37.813324000000001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4.5661445000000001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530.78949999999998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509.45773000000003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3.2315580000000002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2.0058517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31.071183999999999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4.1620473999999996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1166.7005999999999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8.6880729999999993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4.2706249999999999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9.7788330000000006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777.19929999999999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1764.1525999999999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9035.6610000000001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7137.6019999999999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143.26922999999999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271.09634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27.051494999999999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15.238587000000001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1688.6449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8.4647959999999994E-2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5.8298189999999996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118.37654999999999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85.785520000000005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C6" sqref="C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7" t="s">
        <v>56</v>
      </c>
      <c r="B4" s="67"/>
      <c r="C4" s="67"/>
      <c r="D4" s="158"/>
      <c r="E4" s="64" t="s">
        <v>198</v>
      </c>
      <c r="F4" s="65"/>
      <c r="G4" s="65"/>
      <c r="H4" s="66"/>
      <c r="I4" s="158"/>
      <c r="J4" s="64" t="s">
        <v>199</v>
      </c>
      <c r="K4" s="65"/>
      <c r="L4" s="66"/>
      <c r="M4" s="158"/>
      <c r="N4" s="67" t="s">
        <v>200</v>
      </c>
      <c r="O4" s="67"/>
      <c r="P4" s="67"/>
      <c r="Q4" s="67"/>
      <c r="R4" s="67"/>
      <c r="S4" s="67"/>
      <c r="T4" s="158"/>
      <c r="U4" s="67" t="s">
        <v>201</v>
      </c>
      <c r="V4" s="67"/>
      <c r="W4" s="67"/>
      <c r="X4" s="67"/>
      <c r="Y4" s="67"/>
      <c r="Z4" s="67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2000</v>
      </c>
      <c r="C6" s="160">
        <v>2994.654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45</v>
      </c>
      <c r="P6" s="160">
        <v>55</v>
      </c>
      <c r="Q6" s="160">
        <v>0</v>
      </c>
      <c r="R6" s="160">
        <v>0</v>
      </c>
      <c r="S6" s="160">
        <v>92.173454000000007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60.685809999999996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78.260000000000005</v>
      </c>
      <c r="G8" s="160">
        <v>8.3979999999999997</v>
      </c>
      <c r="H8" s="160">
        <v>13.342000000000001</v>
      </c>
      <c r="I8" s="158"/>
      <c r="J8" s="160" t="s">
        <v>216</v>
      </c>
      <c r="K8" s="160">
        <v>10.494</v>
      </c>
      <c r="L8" s="160">
        <v>14.308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7" t="s">
        <v>218</v>
      </c>
      <c r="B14" s="67"/>
      <c r="C14" s="67"/>
      <c r="D14" s="67"/>
      <c r="E14" s="67"/>
      <c r="F14" s="67"/>
      <c r="G14" s="158"/>
      <c r="H14" s="67" t="s">
        <v>219</v>
      </c>
      <c r="I14" s="67"/>
      <c r="J14" s="67"/>
      <c r="K14" s="67"/>
      <c r="L14" s="67"/>
      <c r="M14" s="67"/>
      <c r="N14" s="158"/>
      <c r="O14" s="67" t="s">
        <v>220</v>
      </c>
      <c r="P14" s="67"/>
      <c r="Q14" s="67"/>
      <c r="R14" s="67"/>
      <c r="S14" s="67"/>
      <c r="T14" s="67"/>
      <c r="U14" s="158"/>
      <c r="V14" s="67" t="s">
        <v>221</v>
      </c>
      <c r="W14" s="67"/>
      <c r="X14" s="67"/>
      <c r="Y14" s="67"/>
      <c r="Z14" s="67"/>
      <c r="AA14" s="6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500</v>
      </c>
      <c r="C16" s="160">
        <v>700</v>
      </c>
      <c r="D16" s="160">
        <v>0</v>
      </c>
      <c r="E16" s="160">
        <v>3000</v>
      </c>
      <c r="F16" s="160">
        <v>1365.8185000000001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37.813324000000001</v>
      </c>
      <c r="N16" s="158"/>
      <c r="O16" s="160" t="s">
        <v>4</v>
      </c>
      <c r="P16" s="160">
        <v>0</v>
      </c>
      <c r="Q16" s="160">
        <v>0</v>
      </c>
      <c r="R16" s="160">
        <v>15</v>
      </c>
      <c r="S16" s="160">
        <v>100</v>
      </c>
      <c r="T16" s="160">
        <v>4.5661445000000001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530.78949999999998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158"/>
      <c r="H24" s="67" t="s">
        <v>225</v>
      </c>
      <c r="I24" s="67"/>
      <c r="J24" s="67"/>
      <c r="K24" s="67"/>
      <c r="L24" s="67"/>
      <c r="M24" s="67"/>
      <c r="N24" s="158"/>
      <c r="O24" s="67" t="s">
        <v>226</v>
      </c>
      <c r="P24" s="67"/>
      <c r="Q24" s="67"/>
      <c r="R24" s="67"/>
      <c r="S24" s="67"/>
      <c r="T24" s="67"/>
      <c r="U24" s="158"/>
      <c r="V24" s="67" t="s">
        <v>227</v>
      </c>
      <c r="W24" s="67"/>
      <c r="X24" s="67"/>
      <c r="Y24" s="67"/>
      <c r="Z24" s="67"/>
      <c r="AA24" s="67"/>
      <c r="AB24" s="158"/>
      <c r="AC24" s="67" t="s">
        <v>228</v>
      </c>
      <c r="AD24" s="67"/>
      <c r="AE24" s="67"/>
      <c r="AF24" s="67"/>
      <c r="AG24" s="67"/>
      <c r="AH24" s="67"/>
      <c r="AI24" s="158"/>
      <c r="AJ24" s="67" t="s">
        <v>229</v>
      </c>
      <c r="AK24" s="67"/>
      <c r="AL24" s="67"/>
      <c r="AM24" s="67"/>
      <c r="AN24" s="67"/>
      <c r="AO24" s="67"/>
      <c r="AP24" s="158"/>
      <c r="AQ24" s="67" t="s">
        <v>230</v>
      </c>
      <c r="AR24" s="67"/>
      <c r="AS24" s="67"/>
      <c r="AT24" s="67"/>
      <c r="AU24" s="67"/>
      <c r="AV24" s="67"/>
      <c r="AW24" s="158"/>
      <c r="AX24" s="67" t="s">
        <v>231</v>
      </c>
      <c r="AY24" s="67"/>
      <c r="AZ24" s="67"/>
      <c r="BA24" s="67"/>
      <c r="BB24" s="67"/>
      <c r="BC24" s="67"/>
      <c r="BD24" s="158"/>
      <c r="BE24" s="67" t="s">
        <v>232</v>
      </c>
      <c r="BF24" s="67"/>
      <c r="BG24" s="67"/>
      <c r="BH24" s="67"/>
      <c r="BI24" s="67"/>
      <c r="BJ24" s="67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509.45773000000003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3.2315580000000002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2.0058517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31.071183999999999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4.1620473999999996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1166.7005999999999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8.6880729999999993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4.2706249999999999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9.7788330000000006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7" t="s">
        <v>235</v>
      </c>
      <c r="B34" s="67"/>
      <c r="C34" s="67"/>
      <c r="D34" s="67"/>
      <c r="E34" s="67"/>
      <c r="F34" s="67"/>
      <c r="G34" s="158"/>
      <c r="H34" s="67" t="s">
        <v>236</v>
      </c>
      <c r="I34" s="67"/>
      <c r="J34" s="67"/>
      <c r="K34" s="67"/>
      <c r="L34" s="67"/>
      <c r="M34" s="67"/>
      <c r="N34" s="158"/>
      <c r="O34" s="67" t="s">
        <v>237</v>
      </c>
      <c r="P34" s="67"/>
      <c r="Q34" s="67"/>
      <c r="R34" s="67"/>
      <c r="S34" s="67"/>
      <c r="T34" s="67"/>
      <c r="U34" s="158"/>
      <c r="V34" s="67" t="s">
        <v>238</v>
      </c>
      <c r="W34" s="67"/>
      <c r="X34" s="67"/>
      <c r="Y34" s="67"/>
      <c r="Z34" s="67"/>
      <c r="AA34" s="67"/>
      <c r="AB34" s="158"/>
      <c r="AC34" s="67" t="s">
        <v>239</v>
      </c>
      <c r="AD34" s="67"/>
      <c r="AE34" s="67"/>
      <c r="AF34" s="67"/>
      <c r="AG34" s="67"/>
      <c r="AH34" s="67"/>
      <c r="AI34" s="158"/>
      <c r="AJ34" s="67" t="s">
        <v>240</v>
      </c>
      <c r="AK34" s="67"/>
      <c r="AL34" s="67"/>
      <c r="AM34" s="67"/>
      <c r="AN34" s="67"/>
      <c r="AO34" s="67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570</v>
      </c>
      <c r="C36" s="160">
        <v>700</v>
      </c>
      <c r="D36" s="160">
        <v>0</v>
      </c>
      <c r="E36" s="160">
        <v>2000</v>
      </c>
      <c r="F36" s="160">
        <v>777.19929999999999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1764.1525999999999</v>
      </c>
      <c r="N36" s="158"/>
      <c r="O36" s="160" t="s">
        <v>19</v>
      </c>
      <c r="P36" s="160">
        <v>0</v>
      </c>
      <c r="Q36" s="160">
        <v>0</v>
      </c>
      <c r="R36" s="160">
        <v>1300</v>
      </c>
      <c r="S36" s="160">
        <v>2000</v>
      </c>
      <c r="T36" s="160">
        <v>9035.6610000000001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7137.6019999999999</v>
      </c>
      <c r="AB36" s="158"/>
      <c r="AC36" s="160" t="s">
        <v>21</v>
      </c>
      <c r="AD36" s="160">
        <v>0</v>
      </c>
      <c r="AE36" s="160">
        <v>0</v>
      </c>
      <c r="AF36" s="160">
        <v>2000</v>
      </c>
      <c r="AG36" s="160">
        <v>0</v>
      </c>
      <c r="AH36" s="160">
        <v>143.26922999999999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271.09634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7" t="s">
        <v>242</v>
      </c>
      <c r="B44" s="67"/>
      <c r="C44" s="67"/>
      <c r="D44" s="67"/>
      <c r="E44" s="67"/>
      <c r="F44" s="67"/>
      <c r="G44" s="158"/>
      <c r="H44" s="67" t="s">
        <v>243</v>
      </c>
      <c r="I44" s="67"/>
      <c r="J44" s="67"/>
      <c r="K44" s="67"/>
      <c r="L44" s="67"/>
      <c r="M44" s="67"/>
      <c r="N44" s="158"/>
      <c r="O44" s="67" t="s">
        <v>244</v>
      </c>
      <c r="P44" s="67"/>
      <c r="Q44" s="67"/>
      <c r="R44" s="67"/>
      <c r="S44" s="67"/>
      <c r="T44" s="67"/>
      <c r="U44" s="158"/>
      <c r="V44" s="67" t="s">
        <v>245</v>
      </c>
      <c r="W44" s="67"/>
      <c r="X44" s="67"/>
      <c r="Y44" s="67"/>
      <c r="Z44" s="67"/>
      <c r="AA44" s="67"/>
      <c r="AB44" s="158"/>
      <c r="AC44" s="67" t="s">
        <v>246</v>
      </c>
      <c r="AD44" s="67"/>
      <c r="AE44" s="67"/>
      <c r="AF44" s="67"/>
      <c r="AG44" s="67"/>
      <c r="AH44" s="67"/>
      <c r="AI44" s="158"/>
      <c r="AJ44" s="67" t="s">
        <v>247</v>
      </c>
      <c r="AK44" s="67"/>
      <c r="AL44" s="67"/>
      <c r="AM44" s="67"/>
      <c r="AN44" s="67"/>
      <c r="AO44" s="67"/>
      <c r="AP44" s="158"/>
      <c r="AQ44" s="67" t="s">
        <v>248</v>
      </c>
      <c r="AR44" s="67"/>
      <c r="AS44" s="67"/>
      <c r="AT44" s="67"/>
      <c r="AU44" s="67"/>
      <c r="AV44" s="67"/>
      <c r="AW44" s="158"/>
      <c r="AX44" s="67" t="s">
        <v>249</v>
      </c>
      <c r="AY44" s="67"/>
      <c r="AZ44" s="67"/>
      <c r="BA44" s="67"/>
      <c r="BB44" s="67"/>
      <c r="BC44" s="67"/>
      <c r="BD44" s="158"/>
      <c r="BE44" s="67" t="s">
        <v>250</v>
      </c>
      <c r="BF44" s="67"/>
      <c r="BG44" s="67"/>
      <c r="BH44" s="67"/>
      <c r="BI44" s="67"/>
      <c r="BJ44" s="67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9</v>
      </c>
      <c r="D46" s="160">
        <v>0</v>
      </c>
      <c r="E46" s="160">
        <v>45</v>
      </c>
      <c r="F46" s="160">
        <v>27.051494999999999</v>
      </c>
      <c r="G46" s="158"/>
      <c r="H46" s="160" t="s">
        <v>24</v>
      </c>
      <c r="I46" s="160">
        <v>7</v>
      </c>
      <c r="J46" s="160">
        <v>9</v>
      </c>
      <c r="K46" s="160">
        <v>0</v>
      </c>
      <c r="L46" s="160">
        <v>35</v>
      </c>
      <c r="M46" s="160">
        <v>15.238587000000001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1688.6449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8.4647959999999994E-2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5.8298189999999996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118.37654999999999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85.785520000000005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24:F24"/>
    <mergeCell ref="H24:M24"/>
    <mergeCell ref="O24:T24"/>
    <mergeCell ref="V24:AA24"/>
    <mergeCell ref="AJ34:AO34"/>
    <mergeCell ref="A33:AO33"/>
    <mergeCell ref="AC24:AH24"/>
    <mergeCell ref="AX24:BC24"/>
    <mergeCell ref="BE24:BJ24"/>
    <mergeCell ref="AJ24:AO24"/>
    <mergeCell ref="AQ24:AV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39" sqref="J39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65</v>
      </c>
      <c r="E2" s="63">
        <v>2994.654</v>
      </c>
      <c r="F2" s="63">
        <v>540.64689999999996</v>
      </c>
      <c r="G2" s="63">
        <v>58.017420000000001</v>
      </c>
      <c r="H2" s="63">
        <v>41.705480000000001</v>
      </c>
      <c r="I2" s="63">
        <v>16.311942999999999</v>
      </c>
      <c r="J2" s="63">
        <v>92.173454000000007</v>
      </c>
      <c r="K2" s="63">
        <v>63.871189999999999</v>
      </c>
      <c r="L2" s="63">
        <v>28.302263</v>
      </c>
      <c r="M2" s="63">
        <v>60.685809999999996</v>
      </c>
      <c r="N2" s="63">
        <v>9.9768000000000008</v>
      </c>
      <c r="O2" s="63">
        <v>36.965781999999997</v>
      </c>
      <c r="P2" s="63">
        <v>2237.1023</v>
      </c>
      <c r="Q2" s="63">
        <v>45.642628000000002</v>
      </c>
      <c r="R2" s="63">
        <v>1365.8185000000001</v>
      </c>
      <c r="S2" s="63">
        <v>118.41065</v>
      </c>
      <c r="T2" s="63">
        <v>14968.88</v>
      </c>
      <c r="U2" s="63">
        <v>4.5661445000000001</v>
      </c>
      <c r="V2" s="63">
        <v>37.813324000000001</v>
      </c>
      <c r="W2" s="63">
        <v>530.78949999999998</v>
      </c>
      <c r="X2" s="63">
        <v>509.45773000000003</v>
      </c>
      <c r="Y2" s="63">
        <v>3.2315580000000002</v>
      </c>
      <c r="Z2" s="63">
        <v>2.0058517</v>
      </c>
      <c r="AA2" s="63">
        <v>31.071183999999999</v>
      </c>
      <c r="AB2" s="63">
        <v>4.1620473999999996</v>
      </c>
      <c r="AC2" s="63">
        <v>1166.7005999999999</v>
      </c>
      <c r="AD2" s="63">
        <v>8.6880729999999993</v>
      </c>
      <c r="AE2" s="63">
        <v>4.2706249999999999</v>
      </c>
      <c r="AF2" s="63">
        <v>9.7788330000000006</v>
      </c>
      <c r="AG2" s="63">
        <v>777.19929999999999</v>
      </c>
      <c r="AH2" s="63">
        <v>584.15909999999997</v>
      </c>
      <c r="AI2" s="63">
        <v>193.04015999999999</v>
      </c>
      <c r="AJ2" s="63">
        <v>1764.1525999999999</v>
      </c>
      <c r="AK2" s="63">
        <v>9035.6610000000001</v>
      </c>
      <c r="AL2" s="63">
        <v>143.26922999999999</v>
      </c>
      <c r="AM2" s="63">
        <v>7137.6019999999999</v>
      </c>
      <c r="AN2" s="63">
        <v>271.09634</v>
      </c>
      <c r="AO2" s="63">
        <v>27.051494999999999</v>
      </c>
      <c r="AP2" s="63">
        <v>23.331509</v>
      </c>
      <c r="AQ2" s="63">
        <v>3.7199873999999999</v>
      </c>
      <c r="AR2" s="63">
        <v>15.238587000000001</v>
      </c>
      <c r="AS2" s="63">
        <v>1688.6449</v>
      </c>
      <c r="AT2" s="63">
        <v>8.4647959999999994E-2</v>
      </c>
      <c r="AU2" s="63">
        <v>5.8298189999999996</v>
      </c>
      <c r="AV2" s="63">
        <v>118.37654999999999</v>
      </c>
      <c r="AW2" s="63">
        <v>85.785520000000005</v>
      </c>
      <c r="AX2" s="63">
        <v>0.25840572000000001</v>
      </c>
      <c r="AY2" s="63">
        <v>0.86533386000000001</v>
      </c>
      <c r="AZ2" s="63">
        <v>301.94112999999999</v>
      </c>
      <c r="BA2" s="63">
        <v>66.32047</v>
      </c>
      <c r="BB2" s="63">
        <v>17.778632999999999</v>
      </c>
      <c r="BC2" s="63">
        <v>24.736818</v>
      </c>
      <c r="BD2" s="63">
        <v>23.743034000000002</v>
      </c>
      <c r="BE2" s="63">
        <v>1.9635419999999999</v>
      </c>
      <c r="BF2" s="63">
        <v>6.8619779999999997</v>
      </c>
      <c r="BG2" s="63">
        <v>1.1518281E-3</v>
      </c>
      <c r="BH2" s="63">
        <v>1.4234645999999999E-3</v>
      </c>
      <c r="BI2" s="63">
        <v>1.5679272000000001E-2</v>
      </c>
      <c r="BJ2" s="63">
        <v>0.18419737</v>
      </c>
      <c r="BK2" s="63">
        <v>8.8602166000000004E-5</v>
      </c>
      <c r="BL2" s="63">
        <v>1.5781362999999999</v>
      </c>
      <c r="BM2" s="63">
        <v>9.1830979999999993</v>
      </c>
      <c r="BN2" s="63">
        <v>2.4566721999999999</v>
      </c>
      <c r="BO2" s="63">
        <v>130.74858</v>
      </c>
      <c r="BP2" s="63">
        <v>24.547080999999999</v>
      </c>
      <c r="BQ2" s="63">
        <v>46.614075</v>
      </c>
      <c r="BR2" s="63">
        <v>177.07399000000001</v>
      </c>
      <c r="BS2" s="63">
        <v>46.364319999999999</v>
      </c>
      <c r="BT2" s="63">
        <v>30.603795999999999</v>
      </c>
      <c r="BU2" s="63">
        <v>0.72597140000000004</v>
      </c>
      <c r="BV2" s="63">
        <v>8.0070950000000002E-2</v>
      </c>
      <c r="BW2" s="63">
        <v>2.2039423</v>
      </c>
      <c r="BX2" s="63">
        <v>2.7984594999999999</v>
      </c>
      <c r="BY2" s="63">
        <v>0.24806125000000001</v>
      </c>
      <c r="BZ2" s="63">
        <v>2.9459224999999999E-3</v>
      </c>
      <c r="CA2" s="63">
        <v>0.80432139999999996</v>
      </c>
      <c r="CB2" s="63">
        <v>5.4732330000000003E-2</v>
      </c>
      <c r="CC2" s="63">
        <v>0.19038596999999999</v>
      </c>
      <c r="CD2" s="63">
        <v>1.986791</v>
      </c>
      <c r="CE2" s="63">
        <v>0.45292347999999999</v>
      </c>
      <c r="CF2" s="63">
        <v>0.67058205999999998</v>
      </c>
      <c r="CG2" s="63">
        <v>0</v>
      </c>
      <c r="CH2" s="63">
        <v>5.9746800000000003E-2</v>
      </c>
      <c r="CI2" s="63">
        <v>7.7246405000000002E-8</v>
      </c>
      <c r="CJ2" s="63">
        <v>4.1193030000000004</v>
      </c>
      <c r="CK2" s="63">
        <v>0.13113505</v>
      </c>
      <c r="CL2" s="63">
        <v>5.6253570000000002</v>
      </c>
      <c r="CM2" s="63">
        <v>9.2967739999999992</v>
      </c>
      <c r="CN2" s="63">
        <v>3057.6597000000002</v>
      </c>
      <c r="CO2" s="63">
        <v>5440.7772999999997</v>
      </c>
      <c r="CP2" s="63">
        <v>3542.2676000000001</v>
      </c>
      <c r="CQ2" s="63">
        <v>1309.6323</v>
      </c>
      <c r="CR2" s="63">
        <v>653.26869999999997</v>
      </c>
      <c r="CS2" s="63">
        <v>443.99130000000002</v>
      </c>
      <c r="CT2" s="63">
        <v>3145.1554999999998</v>
      </c>
      <c r="CU2" s="63">
        <v>1947.5292999999999</v>
      </c>
      <c r="CV2" s="63">
        <v>1306.4494999999999</v>
      </c>
      <c r="CW2" s="63">
        <v>2262.9897000000001</v>
      </c>
      <c r="CX2" s="63">
        <v>629.41520000000003</v>
      </c>
      <c r="CY2" s="63">
        <v>3833.8881999999999</v>
      </c>
      <c r="CZ2" s="63">
        <v>2236.3987000000002</v>
      </c>
      <c r="DA2" s="63">
        <v>4654.7875999999997</v>
      </c>
      <c r="DB2" s="63">
        <v>4345.1953000000003</v>
      </c>
      <c r="DC2" s="63">
        <v>6963.5513000000001</v>
      </c>
      <c r="DD2" s="63">
        <v>13354.513999999999</v>
      </c>
      <c r="DE2" s="63">
        <v>2378.6812</v>
      </c>
      <c r="DF2" s="63">
        <v>4927.9170000000004</v>
      </c>
      <c r="DG2" s="63">
        <v>2729.0275999999999</v>
      </c>
      <c r="DH2" s="63">
        <v>108.0942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66.32047</v>
      </c>
      <c r="B6">
        <f>BB2</f>
        <v>17.778632999999999</v>
      </c>
      <c r="C6">
        <f>BC2</f>
        <v>24.736818</v>
      </c>
      <c r="D6">
        <f>BD2</f>
        <v>23.743034000000002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D14" sqref="D14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20065</v>
      </c>
      <c r="C2" s="56">
        <f ca="1">YEAR(TODAY())-YEAR(B2)+IF(TODAY()&gt;=DATE(YEAR(TODAY()),MONTH(B2),DAY(B2)),0,-1)</f>
        <v>66</v>
      </c>
      <c r="E2" s="52">
        <v>171.5</v>
      </c>
      <c r="F2" s="53" t="s">
        <v>39</v>
      </c>
      <c r="G2" s="52">
        <v>71.2</v>
      </c>
      <c r="H2" s="51" t="s">
        <v>41</v>
      </c>
      <c r="I2" s="70">
        <f>ROUND(G3/E3^2,1)</f>
        <v>24.2</v>
      </c>
    </row>
    <row r="3" spans="1:9">
      <c r="E3" s="51">
        <f>E2/100</f>
        <v>1.7150000000000001</v>
      </c>
      <c r="F3" s="51" t="s">
        <v>40</v>
      </c>
      <c r="G3" s="51">
        <f>G2</f>
        <v>71.2</v>
      </c>
      <c r="H3" s="51" t="s">
        <v>41</v>
      </c>
      <c r="I3" s="70"/>
    </row>
    <row r="4" spans="1:9">
      <c r="A4" t="s">
        <v>273</v>
      </c>
    </row>
    <row r="5" spans="1:9">
      <c r="B5" s="60">
        <v>44084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고광철, ID : H1900390)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11일 13:36:55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>
      <c r="C10" s="150" t="s">
        <v>30</v>
      </c>
      <c r="D10" s="150"/>
      <c r="E10" s="151"/>
      <c r="F10" s="154">
        <f>'개인정보 및 신체계측 입력'!B5</f>
        <v>44084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>
      <c r="C12" s="150" t="s">
        <v>32</v>
      </c>
      <c r="D12" s="150"/>
      <c r="E12" s="151"/>
      <c r="F12" s="135">
        <f ca="1">'개인정보 및 신체계측 입력'!C2</f>
        <v>66</v>
      </c>
      <c r="G12" s="135"/>
      <c r="H12" s="135"/>
      <c r="I12" s="135"/>
      <c r="K12" s="126">
        <f>'개인정보 및 신체계측 입력'!E2</f>
        <v>171.5</v>
      </c>
      <c r="L12" s="127"/>
      <c r="M12" s="120">
        <f>'개인정보 및 신체계측 입력'!G2</f>
        <v>71.2</v>
      </c>
      <c r="N12" s="121"/>
      <c r="O12" s="116" t="s">
        <v>271</v>
      </c>
      <c r="P12" s="110"/>
      <c r="Q12" s="113">
        <f>'개인정보 및 신체계측 입력'!I2</f>
        <v>24.2</v>
      </c>
      <c r="R12" s="113"/>
      <c r="S12" s="113"/>
    </row>
    <row r="13" spans="1:19" ht="18" customHeight="1" thickBot="1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>
      <c r="C14" s="152" t="s">
        <v>31</v>
      </c>
      <c r="D14" s="152"/>
      <c r="E14" s="153"/>
      <c r="F14" s="114" t="str">
        <f>MID('DRIs DATA'!B1,28,3)</f>
        <v>고광철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78.260000000000005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8.3979999999999997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13.342000000000001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14.3</v>
      </c>
      <c r="L72" s="36" t="s">
        <v>53</v>
      </c>
      <c r="M72" s="36">
        <f>ROUND('DRIs DATA'!K8,1)</f>
        <v>10.5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87" t="s">
        <v>171</v>
      </c>
      <c r="C94" s="85"/>
      <c r="D94" s="85"/>
      <c r="E94" s="85"/>
      <c r="F94" s="88">
        <f>ROUND('DRIs DATA'!F16/'DRIs DATA'!C16*100,2)</f>
        <v>182.11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315.11</v>
      </c>
      <c r="R94" s="85" t="s">
        <v>167</v>
      </c>
      <c r="S94" s="85"/>
      <c r="T94" s="8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>
      <c r="B121" s="43" t="s">
        <v>171</v>
      </c>
      <c r="C121" s="16"/>
      <c r="D121" s="16"/>
      <c r="E121" s="15"/>
      <c r="F121" s="88">
        <f>ROUND('DRIs DATA'!F26/'DRIs DATA'!C26*100,2)</f>
        <v>509.46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277.47000000000003</v>
      </c>
      <c r="R121" s="85" t="s">
        <v>166</v>
      </c>
      <c r="S121" s="85"/>
      <c r="T121" s="8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5.75" thickBot="1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>
      <c r="B172" s="42" t="s">
        <v>171</v>
      </c>
      <c r="C172" s="20"/>
      <c r="D172" s="20"/>
      <c r="E172" s="6"/>
      <c r="F172" s="88">
        <f>ROUND('DRIs DATA'!F36/'DRIs DATA'!C36*100,2)</f>
        <v>97.15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602.38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>
      <c r="B197" s="42" t="s">
        <v>171</v>
      </c>
      <c r="C197" s="20"/>
      <c r="D197" s="20"/>
      <c r="E197" s="6"/>
      <c r="F197" s="88">
        <f>ROUND('DRIs DATA'!F46/'DRIs DATA'!C46*100,2)</f>
        <v>270.51</v>
      </c>
      <c r="G197" s="88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>
      <c r="K205" s="10"/>
    </row>
    <row r="206" spans="2:20" ht="18" customHeight="1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2020-12-14T01:53:36Z</dcterms:modified>
</cp:coreProperties>
</file>