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<sst xmlns="http://schemas.openxmlformats.org/spreadsheetml/2006/main" count="692" uniqueCount="283">
  <si>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</si>
  <si>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</si>
  <si>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</si>
  <si>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</si>
  <si>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</si>
  <si>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</si>
  <si>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</si>
  <si>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</si>
  <si>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</si>
  <si>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</si>
  <si>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</si>
  <si>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</si>
  <si>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</si>
  <si>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</si>
  <si>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</si>
  <si>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</si>
  <si>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</si>
  <si>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</si>
  <si>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</si>
  <si>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</si>
  <si>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</si>
  <si>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</si>
  <si>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</si>
  <si>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</si>
  <si>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</si>
  <si>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</si>
  <si>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</si>
  <si>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</si>
  <si>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</si>
  <si>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</si>
  <si>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</si>
  <si>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</si>
  <si>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</si>
  <si>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</si>
  <si>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</si>
  <si>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</si>
  <si>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</si>
  <si>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</si>
  <si>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</si>
  <si>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</si>
  <si>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</si>
  <si>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</si>
  <si>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</si>
  <si>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</si>
  <si>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</si>
  <si>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</si>
  <si>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</si>
  <si>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</si>
  <si>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</si>
  <si>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</si>
  <si>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</si>
  <si>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</si>
  <si>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</si>
  <si>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</si>
  <si>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</si>
  <si>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</si>
  <si>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</si>
  <si>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</si>
  <si>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</si>
  <si>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</si>
  <si>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</si>
  <si>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</si>
  <si>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</si>
  <si>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</si>
  <si>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</si>
  <si>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</si>
  <si>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</si>
  <si>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</si>
  <si>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</si>
  <si>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</si>
  <si>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</si>
  <si>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</si>
  <si>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</si>
  <si>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</si>
  <si>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</si>
  <si>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</si>
  <si>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</si>
  <si>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</si>
  <si>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</si>
  <si>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</si>
  <si>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</si>
  <si>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</si>
  <si>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</si>
  <si>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</si>
  <si>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</si>
  <si>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</si>
  <si>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</si>
  <si>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</si>
  <si>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</si>
  <si>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</si>
  <si>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</si>
  <si>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</si>
  <si>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</si>
  <si>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</si>
  <si>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</si>
  <si>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</si>
  <si>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</si>
  <si>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</si>
  <si>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</si>
  <si>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</si>
  <si>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</si>
  <si>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</si>
  <si>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</si>
  <si>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</si>
  <si>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</si>
  <si>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</si>
  <si>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</si>
  <si>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</si>
  <si>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</si>
  <si>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</si>
  <si>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</si>
  <si>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</si>
  <si>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</si>
  <si>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</si>
  <si>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</si>
  <si>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</si>
  <si>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</si>
  <si>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</si>
  <si>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</si>
  <si>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</si>
  <si>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</si>
  <si>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</si>
  <si>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</si>
  <si>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</si>
  <si>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</si>
  <si>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</si>
  <si>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</si>
  <si>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</si>
  <si>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</si>
  <si>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</si>
  <si>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</si>
  <si>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</si>
  <si>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</si>
  <si>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</si>
  <si>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</si>
  <si>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</si>
  <si>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</si>
  <si>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</si>
  <si>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</si>
  <si>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</si>
  <si>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</si>
  <si>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</si>
  <si>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</si>
  <si>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</si>
  <si>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</si>
  <si>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</si>
  <si>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</si>
  <si>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</si>
  <si>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</si>
  <si>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</si>
  <si>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</si>
  <si>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</si>
  <si>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</si>
  <si>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</si>
  <si>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</si>
  <si>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</si>
  <si>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</si>
  <si>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</si>
  <si>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</si>
  <si>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</si>
  <si>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</si>
  <si>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</si>
  <si>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</si>
  <si>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</si>
  <si>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</si>
  <si>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</si>
  <si>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</si>
  <si>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</si>
  <si>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</si>
  <si>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</si>
  <si>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</si>
  <si>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</si>
  <si>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</si>
  <si>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</si>
  <si>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</si>
  <si>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</si>
  <si>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</si>
  <si>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</si>
  <si>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</si>
  <si>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</si>
  <si>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</si>
  <si>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</si>
  <si>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</si>
  <si>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</si>
  <si>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</si>
  <si>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</si>
  <si>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</si>
  <si>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</si>
  <si>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</si>
  <si>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</si>
  <si>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</si>
  <si>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</si>
  <si>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</si>
  <si>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</si>
  <si>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</si>
  <si>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</si>
  <si>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</si>
  <si>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</si>
  <si>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</si>
  <si>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</si>
  <si>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</si>
  <si>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</si>
  <si>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</si>
  <si>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</si>
  <si>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</si>
  <si>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</si>
  <si>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</si>
  <si>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</si>
  <si>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</si>
  <si>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</si>
  <si>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</si>
  <si>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</si>
  <si>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</si>
  <si>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</si>
  <si>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</si>
  <si>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</si>
  <si>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</si>
  <si>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</si>
  <si>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</si>
  <si>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</si>
  <si>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</si>
  <si>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</si>
  <si>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</si>
  <si>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</si>
  <si>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</si>
  <si>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</si>
  <si>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</si>
  <si>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</si>
  <si>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</si>
  <si>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</si>
  <si>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</si>
  <si>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</si>
  <si>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</si>
  <si>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</si>
  <si>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</si>
  <si>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</si>
  <si>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</si>
  <si>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</si>
  <si>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</si>
  <si>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</si>
  <si>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</si>
  <si>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</si>
  <si>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</si>
  <si>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</si>
  <si>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</si>
  <si>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</si>
  <si>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</si>
  <si>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</si>
  <si>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</si>
  <si>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</si>
  <si>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</si>
  <si>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</si>
  <si>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</si>
  <si>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</si>
  <si>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</si>
  <si>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</si>
  <si>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</si>
  <si>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</si>
  <si>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</si>
  <si>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</si>
  <si>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</si>
  <si>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</si>
  <si>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</si>
  <si>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</si>
  <si>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</si>
  <si>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</si>
  <si>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</si>
  <si>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</si>
  <si>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</si>
  <si>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</si>
  <si>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</si>
  <si>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</si>
  <si>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</si>
  <si>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</si>
  <si>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</si>
  <si>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</si>
  <si>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</si>
  <si>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</si>
  <si>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</si>
  <si>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김영숙, ID : H1900395)</t>
  </si>
  <si>
    <t>2020년 12월 11일 13:44:49</t>
  </si>
  <si>
    <t>H1900395</t>
  </si>
  <si>
    <t>김영숙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</si>
</sst>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Alignment="1">
      <alignment horizontal="left" vertical="center"/>
    </xf>
    <xf numFmtId="164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61.262023999999997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7240"/>
        <c:axId val="537803512"/>
      </c:barChart>
      <c:catAx>
        <c:axId val="537797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803512"/>
        <c:crosses val="autoZero"/>
        <c:auto val="1"/>
        <c:lblAlgn val="ctr"/>
        <c:lblOffset val="100"/>
        <c:noMultiLvlLbl val="0"/>
      </c:catAx>
      <c:valAx>
        <c:axId val="53780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7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2.3505836000000002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1840"/>
        <c:axId val="216862624"/>
      </c:barChart>
      <c:catAx>
        <c:axId val="21686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2624"/>
        <c:crosses val="autoZero"/>
        <c:auto val="1"/>
        <c:lblAlgn val="ctr"/>
        <c:lblOffset val="100"/>
        <c:noMultiLvlLbl val="0"/>
      </c:catAx>
      <c:valAx>
        <c:axId val="216862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2.4967320000000002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3408"/>
        <c:axId val="216863016"/>
      </c:barChart>
      <c:catAx>
        <c:axId val="216863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3016"/>
        <c:crosses val="autoZero"/>
        <c:auto val="1"/>
        <c:lblAlgn val="ctr"/>
        <c:lblOffset val="100"/>
        <c:noMultiLvlLbl val="0"/>
      </c:catAx>
      <c:valAx>
        <c:axId val="216863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3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1255.3318999999999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860664"/>
        <c:axId val="216861056"/>
      </c:barChart>
      <c:catAx>
        <c:axId val="21686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861056"/>
        <c:crosses val="autoZero"/>
        <c:auto val="1"/>
        <c:lblAlgn val="ctr"/>
        <c:lblOffset val="100"/>
        <c:noMultiLvlLbl val="0"/>
      </c:catAx>
      <c:valAx>
        <c:axId val="216861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86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4781.6940000000004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0632"/>
        <c:axId val="216931416"/>
      </c:barChart>
      <c:catAx>
        <c:axId val="216930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416"/>
        <c:crosses val="autoZero"/>
        <c:auto val="1"/>
        <c:lblAlgn val="ctr"/>
        <c:lblOffset val="100"/>
        <c:noMultiLvlLbl val="0"/>
      </c:catAx>
      <c:valAx>
        <c:axId val="216931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289.01028000000002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848"/>
        <c:axId val="216931024"/>
      </c:barChart>
      <c:catAx>
        <c:axId val="216929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1024"/>
        <c:crosses val="autoZero"/>
        <c:auto val="1"/>
        <c:lblAlgn val="ctr"/>
        <c:lblOffset val="100"/>
        <c:noMultiLvlLbl val="0"/>
      </c:catAx>
      <c:valAx>
        <c:axId val="21693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124.67439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31808"/>
        <c:axId val="216932592"/>
      </c:barChart>
      <c:catAx>
        <c:axId val="2169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6932592"/>
        <c:crosses val="autoZero"/>
        <c:auto val="1"/>
        <c:lblAlgn val="ctr"/>
        <c:lblOffset val="100"/>
        <c:noMultiLvlLbl val="0"/>
      </c:catAx>
      <c:valAx>
        <c:axId val="21693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31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11.553766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6929456"/>
        <c:axId val="175591472"/>
      </c:barChart>
      <c:catAx>
        <c:axId val="21692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1472"/>
        <c:crosses val="autoZero"/>
        <c:auto val="1"/>
        <c:lblAlgn val="ctr"/>
        <c:lblOffset val="100"/>
        <c:noMultiLvlLbl val="0"/>
      </c:catAx>
      <c:valAx>
        <c:axId val="17559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692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1171.6077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89904"/>
        <c:axId val="175589120"/>
      </c:barChart>
      <c:catAx>
        <c:axId val="17558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9120"/>
        <c:crosses val="autoZero"/>
        <c:auto val="1"/>
        <c:lblAlgn val="ctr"/>
        <c:lblOffset val="100"/>
        <c:noMultiLvlLbl val="0"/>
      </c:catAx>
      <c:valAx>
        <c:axId val="175589120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89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9.6855839999999999E-2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1864"/>
        <c:axId val="175588336"/>
      </c:barChart>
      <c:catAx>
        <c:axId val="17559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88336"/>
        <c:crosses val="autoZero"/>
        <c:auto val="1"/>
        <c:lblAlgn val="ctr"/>
        <c:lblOffset val="100"/>
        <c:noMultiLvlLbl val="0"/>
      </c:catAx>
      <c:valAx>
        <c:axId val="17558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4.2397470000000004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590296"/>
        <c:axId val="175590688"/>
      </c:barChart>
      <c:catAx>
        <c:axId val="175590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590688"/>
        <c:crosses val="autoZero"/>
        <c:auto val="1"/>
        <c:lblAlgn val="ctr"/>
        <c:lblOffset val="100"/>
        <c:noMultiLvlLbl val="0"/>
      </c:catAx>
      <c:valAx>
        <c:axId val="1755906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590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36.877650000000003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799984"/>
        <c:axId val="537797632"/>
      </c:barChart>
      <c:catAx>
        <c:axId val="53779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797632"/>
        <c:crosses val="autoZero"/>
        <c:auto val="1"/>
        <c:lblAlgn val="ctr"/>
        <c:lblOffset val="100"/>
        <c:noMultiLvlLbl val="0"/>
      </c:catAx>
      <c:valAx>
        <c:axId val="5377976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79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138.94686999999999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144"/>
        <c:axId val="6909968"/>
      </c:barChart>
      <c:catAx>
        <c:axId val="6911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09968"/>
        <c:crosses val="autoZero"/>
        <c:auto val="1"/>
        <c:lblAlgn val="ctr"/>
        <c:lblOffset val="100"/>
        <c:noMultiLvlLbl val="0"/>
      </c:catAx>
      <c:valAx>
        <c:axId val="6909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68.882450000000006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911928"/>
        <c:axId val="6912712"/>
      </c:barChart>
      <c:catAx>
        <c:axId val="6911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2712"/>
        <c:crosses val="autoZero"/>
        <c:auto val="1"/>
        <c:lblAlgn val="ctr"/>
        <c:lblOffset val="100"/>
        <c:noMultiLvlLbl val="0"/>
      </c:catAx>
      <c:valAx>
        <c:axId val="6912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911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11.891</c:v>
                </c:pt>
                <c:pt idx="1">
                  <c:v>9.9339999999999993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23856"/>
        <c:axId val="659121896"/>
      </c:barChart>
      <c:catAx>
        <c:axId val="65912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896"/>
        <c:crosses val="autoZero"/>
        <c:auto val="1"/>
        <c:lblAlgn val="ctr"/>
        <c:lblOffset val="100"/>
        <c:noMultiLvlLbl val="0"/>
      </c:catAx>
      <c:valAx>
        <c:axId val="65912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8.1051190000000002</c:v>
                </c:pt>
                <c:pt idx="1">
                  <c:v>7.2379784999999996</c:v>
                </c:pt>
                <c:pt idx="2">
                  <c:v>8.7739314999999998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1076.5401999999999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4248"/>
        <c:axId val="659119936"/>
      </c:barChart>
      <c:catAx>
        <c:axId val="65912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19936"/>
        <c:crosses val="autoZero"/>
        <c:auto val="1"/>
        <c:lblAlgn val="ctr"/>
        <c:lblOffset val="100"/>
        <c:noMultiLvlLbl val="0"/>
      </c:catAx>
      <c:valAx>
        <c:axId val="6591199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23.463412999999999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19152"/>
        <c:axId val="659123464"/>
      </c:barChart>
      <c:catAx>
        <c:axId val="65911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3464"/>
        <c:crosses val="autoZero"/>
        <c:auto val="1"/>
        <c:lblAlgn val="ctr"/>
        <c:lblOffset val="100"/>
        <c:noMultiLvlLbl val="0"/>
      </c:catAx>
      <c:valAx>
        <c:axId val="65912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81.459000000000003</c:v>
                </c:pt>
                <c:pt idx="1">
                  <c:v>6.2859999999999996</c:v>
                </c:pt>
                <c:pt idx="2">
                  <c:v>12.255000000000001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659119544"/>
        <c:axId val="659120328"/>
      </c:barChart>
      <c:catAx>
        <c:axId val="659119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0328"/>
        <c:crosses val="autoZero"/>
        <c:auto val="1"/>
        <c:lblAlgn val="ctr"/>
        <c:lblOffset val="100"/>
        <c:noMultiLvlLbl val="0"/>
      </c:catAx>
      <c:valAx>
        <c:axId val="659120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19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2137.8154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9121112"/>
        <c:axId val="659121504"/>
      </c:barChart>
      <c:catAx>
        <c:axId val="659121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121504"/>
        <c:crosses val="autoZero"/>
        <c:auto val="1"/>
        <c:lblAlgn val="ctr"/>
        <c:lblOffset val="100"/>
        <c:noMultiLvlLbl val="0"/>
      </c:catAx>
      <c:valAx>
        <c:axId val="65912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9121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191.00882999999999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969112"/>
        <c:axId val="534273312"/>
      </c:barChart>
      <c:catAx>
        <c:axId val="527969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4273312"/>
        <c:crosses val="autoZero"/>
        <c:auto val="1"/>
        <c:lblAlgn val="ctr"/>
        <c:lblOffset val="100"/>
        <c:noMultiLvlLbl val="0"/>
      </c:catAx>
      <c:valAx>
        <c:axId val="534273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969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718.63385000000005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6285840"/>
        <c:axId val="526053512"/>
      </c:barChart>
      <c:catAx>
        <c:axId val="53628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512"/>
        <c:crosses val="autoZero"/>
        <c:auto val="1"/>
        <c:lblAlgn val="ctr"/>
        <c:lblOffset val="100"/>
        <c:noMultiLvlLbl val="0"/>
      </c:catAx>
      <c:valAx>
        <c:axId val="526053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628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3.0444512000000001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801552"/>
        <c:axId val="537638936"/>
      </c:barChart>
      <c:catAx>
        <c:axId val="537801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8936"/>
        <c:crosses val="autoZero"/>
        <c:auto val="1"/>
        <c:lblAlgn val="ctr"/>
        <c:lblOffset val="100"/>
        <c:noMultiLvlLbl val="0"/>
      </c:catAx>
      <c:valAx>
        <c:axId val="53763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80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9783.2569999999996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4688"/>
        <c:axId val="526053904"/>
      </c:barChart>
      <c:catAx>
        <c:axId val="526054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904"/>
        <c:crosses val="autoZero"/>
        <c:auto val="1"/>
        <c:lblAlgn val="ctr"/>
        <c:lblOffset val="100"/>
        <c:noMultiLvlLbl val="0"/>
      </c:catAx>
      <c:valAx>
        <c:axId val="52605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18.584368000000001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1944"/>
        <c:axId val="526053120"/>
      </c:barChart>
      <c:catAx>
        <c:axId val="526051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3120"/>
        <c:crosses val="autoZero"/>
        <c:auto val="1"/>
        <c:lblAlgn val="ctr"/>
        <c:lblOffset val="100"/>
        <c:noMultiLvlLbl val="0"/>
      </c:catAx>
      <c:valAx>
        <c:axId val="526053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1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2.2427701999999998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052336"/>
        <c:axId val="526052728"/>
      </c:barChart>
      <c:catAx>
        <c:axId val="526052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052728"/>
        <c:crosses val="autoZero"/>
        <c:auto val="1"/>
        <c:lblAlgn val="ctr"/>
        <c:lblOffset val="100"/>
        <c:noMultiLvlLbl val="0"/>
      </c:catAx>
      <c:valAx>
        <c:axId val="52605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052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422.93374999999997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38152"/>
        <c:axId val="537639328"/>
      </c:barChart>
      <c:catAx>
        <c:axId val="53763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9328"/>
        <c:crosses val="autoZero"/>
        <c:auto val="1"/>
        <c:lblAlgn val="ctr"/>
        <c:lblOffset val="100"/>
        <c:noMultiLvlLbl val="0"/>
      </c:catAx>
      <c:valAx>
        <c:axId val="537639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3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1.5823400999999999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7640504"/>
        <c:axId val="537636976"/>
      </c:barChart>
      <c:catAx>
        <c:axId val="537640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6976"/>
        <c:crosses val="autoZero"/>
        <c:auto val="1"/>
        <c:lblAlgn val="ctr"/>
        <c:lblOffset val="100"/>
        <c:noMultiLvlLbl val="0"/>
      </c:catAx>
      <c:valAx>
        <c:axId val="537636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7640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18.551504000000001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600"/>
        <c:axId val="253201560"/>
      </c:barChart>
      <c:catAx>
        <c:axId val="25319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560"/>
        <c:crosses val="autoZero"/>
        <c:auto val="1"/>
        <c:lblAlgn val="ctr"/>
        <c:lblOffset val="100"/>
        <c:noMultiLvlLbl val="0"/>
      </c:catAx>
      <c:valAx>
        <c:axId val="25320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2.2427701999999998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9208"/>
        <c:axId val="253198816"/>
      </c:barChart>
      <c:catAx>
        <c:axId val="253199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198816"/>
        <c:crosses val="autoZero"/>
        <c:auto val="1"/>
        <c:lblAlgn val="ctr"/>
        <c:lblOffset val="100"/>
        <c:noMultiLvlLbl val="0"/>
      </c:catAx>
      <c:valAx>
        <c:axId val="253198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837.21540000000005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200776"/>
        <c:axId val="253201168"/>
      </c:barChart>
      <c:catAx>
        <c:axId val="25320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3201168"/>
        <c:crosses val="autoZero"/>
        <c:auto val="1"/>
        <c:lblAlgn val="ctr"/>
        <c:lblOffset val="100"/>
        <c:noMultiLvlLbl val="0"/>
      </c:catAx>
      <c:valAx>
        <c:axId val="253201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20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4.300211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3198424"/>
        <c:axId val="537637368"/>
      </c:barChart>
      <c:catAx>
        <c:axId val="253198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7637368"/>
        <c:crosses val="autoZero"/>
        <c:auto val="1"/>
        <c:lblAlgn val="ctr"/>
        <c:lblOffset val="100"/>
        <c:noMultiLvlLbl val="0"/>
      </c:catAx>
      <c:valAx>
        <c:axId val="537637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3198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김영숙, ID : H1900395)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11일 13:44:49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2137.8154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61.262023999999997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36.877650000000003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81.459000000000003</v>
      </c>
      <c r="G8" s="59">
        <f>'DRIs DATA 입력'!G8</f>
        <v>6.2859999999999996</v>
      </c>
      <c r="H8" s="59">
        <f>'DRIs DATA 입력'!H8</f>
        <v>12.255000000000001</v>
      </c>
      <c r="I8" s="46"/>
      <c r="J8" s="59" t="s">
        <v>216</v>
      </c>
      <c r="K8" s="59">
        <f>'DRIs DATA 입력'!K8</f>
        <v>11.891</v>
      </c>
      <c r="L8" s="59">
        <f>'DRIs DATA 입력'!L8</f>
        <v>9.9339999999999993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1076.5401999999999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23.463412999999999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3.0444512000000001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422.93374999999997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191.00882999999999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2.0654651999999998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1.5823400999999999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18.551504000000001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2.2427701999999998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837.21540000000005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4.300211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2.3505836000000002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2.4967320000000002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718.63385000000005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1255.3318999999999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9783.2569999999996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4781.6940000000004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289.01028000000002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124.67439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18.584368000000001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11.553766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1171.6077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9.6855839999999999E-2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4.2397470000000004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138.94686999999999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68.882450000000006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C6" sqref="C6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7" t="s">
        <v>56</v>
      </c>
      <c r="B4" s="67"/>
      <c r="C4" s="67"/>
      <c r="D4" s="158"/>
      <c r="E4" s="64" t="s">
        <v>198</v>
      </c>
      <c r="F4" s="65"/>
      <c r="G4" s="65"/>
      <c r="H4" s="66"/>
      <c r="I4" s="158"/>
      <c r="J4" s="64" t="s">
        <v>199</v>
      </c>
      <c r="K4" s="65"/>
      <c r="L4" s="66"/>
      <c r="M4" s="158"/>
      <c r="N4" s="67" t="s">
        <v>200</v>
      </c>
      <c r="O4" s="67"/>
      <c r="P4" s="67"/>
      <c r="Q4" s="67"/>
      <c r="R4" s="67"/>
      <c r="S4" s="67"/>
      <c r="T4" s="158"/>
      <c r="U4" s="67" t="s">
        <v>201</v>
      </c>
      <c r="V4" s="67"/>
      <c r="W4" s="67"/>
      <c r="X4" s="67"/>
      <c r="Y4" s="67"/>
      <c r="Z4" s="67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2137.8154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61.262023999999997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36.877650000000003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81.459000000000003</v>
      </c>
      <c r="G8" s="160">
        <v>6.2859999999999996</v>
      </c>
      <c r="H8" s="160">
        <v>12.255000000000001</v>
      </c>
      <c r="I8" s="158"/>
      <c r="J8" s="160" t="s">
        <v>216</v>
      </c>
      <c r="K8" s="160">
        <v>11.891</v>
      </c>
      <c r="L8" s="160">
        <v>9.9339999999999993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7" t="s">
        <v>218</v>
      </c>
      <c r="B14" s="67"/>
      <c r="C14" s="67"/>
      <c r="D14" s="67"/>
      <c r="E14" s="67"/>
      <c r="F14" s="67"/>
      <c r="G14" s="158"/>
      <c r="H14" s="67" t="s">
        <v>219</v>
      </c>
      <c r="I14" s="67"/>
      <c r="J14" s="67"/>
      <c r="K14" s="67"/>
      <c r="L14" s="67"/>
      <c r="M14" s="67"/>
      <c r="N14" s="158"/>
      <c r="O14" s="67" t="s">
        <v>220</v>
      </c>
      <c r="P14" s="67"/>
      <c r="Q14" s="67"/>
      <c r="R14" s="67"/>
      <c r="S14" s="67"/>
      <c r="T14" s="67"/>
      <c r="U14" s="158"/>
      <c r="V14" s="67" t="s">
        <v>221</v>
      </c>
      <c r="W14" s="67"/>
      <c r="X14" s="67"/>
      <c r="Y14" s="67"/>
      <c r="Z14" s="67"/>
      <c r="AA14" s="6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1076.5401999999999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23.463412999999999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3.0444512000000001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422.93374999999997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>
      <c r="A24" s="67" t="s">
        <v>224</v>
      </c>
      <c r="B24" s="67"/>
      <c r="C24" s="67"/>
      <c r="D24" s="67"/>
      <c r="E24" s="67"/>
      <c r="F24" s="67"/>
      <c r="G24" s="158"/>
      <c r="H24" s="67" t="s">
        <v>225</v>
      </c>
      <c r="I24" s="67"/>
      <c r="J24" s="67"/>
      <c r="K24" s="67"/>
      <c r="L24" s="67"/>
      <c r="M24" s="67"/>
      <c r="N24" s="158"/>
      <c r="O24" s="67" t="s">
        <v>226</v>
      </c>
      <c r="P24" s="67"/>
      <c r="Q24" s="67"/>
      <c r="R24" s="67"/>
      <c r="S24" s="67"/>
      <c r="T24" s="67"/>
      <c r="U24" s="158"/>
      <c r="V24" s="67" t="s">
        <v>227</v>
      </c>
      <c r="W24" s="67"/>
      <c r="X24" s="67"/>
      <c r="Y24" s="67"/>
      <c r="Z24" s="67"/>
      <c r="AA24" s="67"/>
      <c r="AB24" s="158"/>
      <c r="AC24" s="67" t="s">
        <v>228</v>
      </c>
      <c r="AD24" s="67"/>
      <c r="AE24" s="67"/>
      <c r="AF24" s="67"/>
      <c r="AG24" s="67"/>
      <c r="AH24" s="67"/>
      <c r="AI24" s="158"/>
      <c r="AJ24" s="67" t="s">
        <v>229</v>
      </c>
      <c r="AK24" s="67"/>
      <c r="AL24" s="67"/>
      <c r="AM24" s="67"/>
      <c r="AN24" s="67"/>
      <c r="AO24" s="67"/>
      <c r="AP24" s="158"/>
      <c r="AQ24" s="67" t="s">
        <v>230</v>
      </c>
      <c r="AR24" s="67"/>
      <c r="AS24" s="67"/>
      <c r="AT24" s="67"/>
      <c r="AU24" s="67"/>
      <c r="AV24" s="67"/>
      <c r="AW24" s="158"/>
      <c r="AX24" s="67" t="s">
        <v>231</v>
      </c>
      <c r="AY24" s="67"/>
      <c r="AZ24" s="67"/>
      <c r="BA24" s="67"/>
      <c r="BB24" s="67"/>
      <c r="BC24" s="67"/>
      <c r="BD24" s="158"/>
      <c r="BE24" s="67" t="s">
        <v>232</v>
      </c>
      <c r="BF24" s="67"/>
      <c r="BG24" s="67"/>
      <c r="BH24" s="67"/>
      <c r="BI24" s="67"/>
      <c r="BJ24" s="67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191.00882999999999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2.0654651999999998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1.5823400999999999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18.551504000000001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2.2427701999999998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837.21540000000005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4.300211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2.3505836000000002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2.4967320000000002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7" t="s">
        <v>235</v>
      </c>
      <c r="B34" s="67"/>
      <c r="C34" s="67"/>
      <c r="D34" s="67"/>
      <c r="E34" s="67"/>
      <c r="F34" s="67"/>
      <c r="G34" s="158"/>
      <c r="H34" s="67" t="s">
        <v>236</v>
      </c>
      <c r="I34" s="67"/>
      <c r="J34" s="67"/>
      <c r="K34" s="67"/>
      <c r="L34" s="67"/>
      <c r="M34" s="67"/>
      <c r="N34" s="158"/>
      <c r="O34" s="67" t="s">
        <v>237</v>
      </c>
      <c r="P34" s="67"/>
      <c r="Q34" s="67"/>
      <c r="R34" s="67"/>
      <c r="S34" s="67"/>
      <c r="T34" s="67"/>
      <c r="U34" s="158"/>
      <c r="V34" s="67" t="s">
        <v>238</v>
      </c>
      <c r="W34" s="67"/>
      <c r="X34" s="67"/>
      <c r="Y34" s="67"/>
      <c r="Z34" s="67"/>
      <c r="AA34" s="67"/>
      <c r="AB34" s="158"/>
      <c r="AC34" s="67" t="s">
        <v>239</v>
      </c>
      <c r="AD34" s="67"/>
      <c r="AE34" s="67"/>
      <c r="AF34" s="67"/>
      <c r="AG34" s="67"/>
      <c r="AH34" s="67"/>
      <c r="AI34" s="158"/>
      <c r="AJ34" s="67" t="s">
        <v>240</v>
      </c>
      <c r="AK34" s="67"/>
      <c r="AL34" s="67"/>
      <c r="AM34" s="67"/>
      <c r="AN34" s="67"/>
      <c r="AO34" s="67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718.63385000000005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1255.3318999999999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9783.2569999999996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4781.6940000000004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289.01028000000002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124.67439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>
      <c r="A44" s="67" t="s">
        <v>242</v>
      </c>
      <c r="B44" s="67"/>
      <c r="C44" s="67"/>
      <c r="D44" s="67"/>
      <c r="E44" s="67"/>
      <c r="F44" s="67"/>
      <c r="G44" s="158"/>
      <c r="H44" s="67" t="s">
        <v>243</v>
      </c>
      <c r="I44" s="67"/>
      <c r="J44" s="67"/>
      <c r="K44" s="67"/>
      <c r="L44" s="67"/>
      <c r="M44" s="67"/>
      <c r="N44" s="158"/>
      <c r="O44" s="67" t="s">
        <v>244</v>
      </c>
      <c r="P44" s="67"/>
      <c r="Q44" s="67"/>
      <c r="R44" s="67"/>
      <c r="S44" s="67"/>
      <c r="T44" s="67"/>
      <c r="U44" s="158"/>
      <c r="V44" s="67" t="s">
        <v>245</v>
      </c>
      <c r="W44" s="67"/>
      <c r="X44" s="67"/>
      <c r="Y44" s="67"/>
      <c r="Z44" s="67"/>
      <c r="AA44" s="67"/>
      <c r="AB44" s="158"/>
      <c r="AC44" s="67" t="s">
        <v>246</v>
      </c>
      <c r="AD44" s="67"/>
      <c r="AE44" s="67"/>
      <c r="AF44" s="67"/>
      <c r="AG44" s="67"/>
      <c r="AH44" s="67"/>
      <c r="AI44" s="158"/>
      <c r="AJ44" s="67" t="s">
        <v>247</v>
      </c>
      <c r="AK44" s="67"/>
      <c r="AL44" s="67"/>
      <c r="AM44" s="67"/>
      <c r="AN44" s="67"/>
      <c r="AO44" s="67"/>
      <c r="AP44" s="158"/>
      <c r="AQ44" s="67" t="s">
        <v>248</v>
      </c>
      <c r="AR44" s="67"/>
      <c r="AS44" s="67"/>
      <c r="AT44" s="67"/>
      <c r="AU44" s="67"/>
      <c r="AV44" s="67"/>
      <c r="AW44" s="158"/>
      <c r="AX44" s="67" t="s">
        <v>249</v>
      </c>
      <c r="AY44" s="67"/>
      <c r="AZ44" s="67"/>
      <c r="BA44" s="67"/>
      <c r="BB44" s="67"/>
      <c r="BC44" s="67"/>
      <c r="BD44" s="158"/>
      <c r="BE44" s="67" t="s">
        <v>250</v>
      </c>
      <c r="BF44" s="67"/>
      <c r="BG44" s="67"/>
      <c r="BH44" s="67"/>
      <c r="BI44" s="67"/>
      <c r="BJ44" s="67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18.584368000000001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11.553766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1171.6077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9.6855839999999999E-2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4.2397470000000004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138.94686999999999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68.882450000000006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24:F24"/>
    <mergeCell ref="H24:M24"/>
    <mergeCell ref="O24:T24"/>
    <mergeCell ref="V24:AA24"/>
    <mergeCell ref="AJ34:AO34"/>
    <mergeCell ref="A33:AO33"/>
    <mergeCell ref="AC24:AH24"/>
    <mergeCell ref="AX24:BC24"/>
    <mergeCell ref="BE24:BJ24"/>
    <mergeCell ref="AJ24:AO24"/>
    <mergeCell ref="AQ24:AV2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H18" sqref="H18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2137.8154</v>
      </c>
      <c r="F2" s="63">
        <v>407.20956000000001</v>
      </c>
      <c r="G2" s="63">
        <v>31.422319999999999</v>
      </c>
      <c r="H2" s="63">
        <v>20.340952000000001</v>
      </c>
      <c r="I2" s="63">
        <v>11.081367500000001</v>
      </c>
      <c r="J2" s="63">
        <v>61.262023999999997</v>
      </c>
      <c r="K2" s="63">
        <v>44.548160000000003</v>
      </c>
      <c r="L2" s="63">
        <v>16.713864999999998</v>
      </c>
      <c r="M2" s="63">
        <v>36.877650000000003</v>
      </c>
      <c r="N2" s="63">
        <v>2.2769507999999998</v>
      </c>
      <c r="O2" s="63">
        <v>21.032675000000001</v>
      </c>
      <c r="P2" s="63">
        <v>1496.7850000000001</v>
      </c>
      <c r="Q2" s="63">
        <v>39.940716000000002</v>
      </c>
      <c r="R2" s="63">
        <v>1076.5401999999999</v>
      </c>
      <c r="S2" s="63">
        <v>96.117350000000002</v>
      </c>
      <c r="T2" s="63">
        <v>11765.066000000001</v>
      </c>
      <c r="U2" s="63">
        <v>3.0444512000000001</v>
      </c>
      <c r="V2" s="63">
        <v>23.463412999999999</v>
      </c>
      <c r="W2" s="63">
        <v>422.93374999999997</v>
      </c>
      <c r="X2" s="63">
        <v>191.00882999999999</v>
      </c>
      <c r="Y2" s="63">
        <v>2.0654651999999998</v>
      </c>
      <c r="Z2" s="63">
        <v>1.5823400999999999</v>
      </c>
      <c r="AA2" s="63">
        <v>18.551504000000001</v>
      </c>
      <c r="AB2" s="63">
        <v>2.2427701999999998</v>
      </c>
      <c r="AC2" s="63">
        <v>837.21540000000005</v>
      </c>
      <c r="AD2" s="63">
        <v>4.300211</v>
      </c>
      <c r="AE2" s="63">
        <v>2.3505836000000002</v>
      </c>
      <c r="AF2" s="63">
        <v>2.4967320000000002</v>
      </c>
      <c r="AG2" s="63">
        <v>718.63385000000005</v>
      </c>
      <c r="AH2" s="63">
        <v>447.77</v>
      </c>
      <c r="AI2" s="63">
        <v>270.86385999999999</v>
      </c>
      <c r="AJ2" s="63">
        <v>1255.3318999999999</v>
      </c>
      <c r="AK2" s="63">
        <v>9783.2569999999996</v>
      </c>
      <c r="AL2" s="63">
        <v>289.01028000000002</v>
      </c>
      <c r="AM2" s="63">
        <v>4781.6940000000004</v>
      </c>
      <c r="AN2" s="63">
        <v>124.67439</v>
      </c>
      <c r="AO2" s="63">
        <v>18.584368000000001</v>
      </c>
      <c r="AP2" s="63">
        <v>16.679358000000001</v>
      </c>
      <c r="AQ2" s="63">
        <v>1.9050088000000001</v>
      </c>
      <c r="AR2" s="63">
        <v>11.553766</v>
      </c>
      <c r="AS2" s="63">
        <v>1171.6077</v>
      </c>
      <c r="AT2" s="63">
        <v>9.6855839999999999E-2</v>
      </c>
      <c r="AU2" s="63">
        <v>4.2397470000000004</v>
      </c>
      <c r="AV2" s="63">
        <v>138.94686999999999</v>
      </c>
      <c r="AW2" s="63">
        <v>68.882450000000006</v>
      </c>
      <c r="AX2" s="63">
        <v>0.51372600000000002</v>
      </c>
      <c r="AY2" s="63">
        <v>0.92341505999999995</v>
      </c>
      <c r="AZ2" s="63">
        <v>165.31281999999999</v>
      </c>
      <c r="BA2" s="63">
        <v>24.1251</v>
      </c>
      <c r="BB2" s="63">
        <v>8.1051190000000002</v>
      </c>
      <c r="BC2" s="63">
        <v>7.2379784999999996</v>
      </c>
      <c r="BD2" s="63">
        <v>8.7739314999999998</v>
      </c>
      <c r="BE2" s="63">
        <v>0.60196780000000005</v>
      </c>
      <c r="BF2" s="63">
        <v>3.4037719000000002</v>
      </c>
      <c r="BG2" s="63">
        <v>1.3877448000000001E-2</v>
      </c>
      <c r="BH2" s="63">
        <v>4.2692493999999998E-2</v>
      </c>
      <c r="BI2" s="63">
        <v>3.2050469999999998E-2</v>
      </c>
      <c r="BJ2" s="63">
        <v>0.10581301</v>
      </c>
      <c r="BK2" s="63">
        <v>1.067496E-3</v>
      </c>
      <c r="BL2" s="63">
        <v>0.65965574999999999</v>
      </c>
      <c r="BM2" s="63">
        <v>6.6580700000000004</v>
      </c>
      <c r="BN2" s="63">
        <v>2.1483211999999998</v>
      </c>
      <c r="BO2" s="63">
        <v>96.793809999999993</v>
      </c>
      <c r="BP2" s="63">
        <v>19.141936999999999</v>
      </c>
      <c r="BQ2" s="63">
        <v>31.7332</v>
      </c>
      <c r="BR2" s="63">
        <v>104.230576</v>
      </c>
      <c r="BS2" s="63">
        <v>23.034877999999999</v>
      </c>
      <c r="BT2" s="63">
        <v>26.532219000000001</v>
      </c>
      <c r="BU2" s="63">
        <v>2.3093814000000001E-2</v>
      </c>
      <c r="BV2" s="63">
        <v>3.0881684E-2</v>
      </c>
      <c r="BW2" s="63">
        <v>1.6685194000000001</v>
      </c>
      <c r="BX2" s="63">
        <v>1.7099043</v>
      </c>
      <c r="BY2" s="63">
        <v>8.1762489999999993E-2</v>
      </c>
      <c r="BZ2" s="63">
        <v>1.5919314E-4</v>
      </c>
      <c r="CA2" s="63">
        <v>0.4011634</v>
      </c>
      <c r="CB2" s="63">
        <v>1.6570064999999998E-2</v>
      </c>
      <c r="CC2" s="63">
        <v>7.6851409999999995E-2</v>
      </c>
      <c r="CD2" s="63">
        <v>0.74873860000000003</v>
      </c>
      <c r="CE2" s="63">
        <v>5.7289694000000002E-2</v>
      </c>
      <c r="CF2" s="63">
        <v>0.122809656</v>
      </c>
      <c r="CG2" s="63">
        <v>0</v>
      </c>
      <c r="CH2" s="63">
        <v>1.2232939E-2</v>
      </c>
      <c r="CI2" s="63">
        <v>2.5329929999999999E-3</v>
      </c>
      <c r="CJ2" s="63">
        <v>1.6532921</v>
      </c>
      <c r="CK2" s="63">
        <v>1.208714E-2</v>
      </c>
      <c r="CL2" s="63">
        <v>0.30744719999999998</v>
      </c>
      <c r="CM2" s="63">
        <v>5.9446664</v>
      </c>
      <c r="CN2" s="63">
        <v>2232.6675</v>
      </c>
      <c r="CO2" s="63">
        <v>3875.9146000000001</v>
      </c>
      <c r="CP2" s="63">
        <v>1832.7931000000001</v>
      </c>
      <c r="CQ2" s="63">
        <v>791.70214999999996</v>
      </c>
      <c r="CR2" s="63">
        <v>408.91924999999998</v>
      </c>
      <c r="CS2" s="63">
        <v>510.60696000000002</v>
      </c>
      <c r="CT2" s="63">
        <v>2198.36</v>
      </c>
      <c r="CU2" s="63">
        <v>1239.0996</v>
      </c>
      <c r="CV2" s="63">
        <v>1674.4684999999999</v>
      </c>
      <c r="CW2" s="63">
        <v>1360.3004000000001</v>
      </c>
      <c r="CX2" s="63">
        <v>465.05520000000001</v>
      </c>
      <c r="CY2" s="63">
        <v>3026.6082000000001</v>
      </c>
      <c r="CZ2" s="63">
        <v>1480.4608000000001</v>
      </c>
      <c r="DA2" s="63">
        <v>3145.5093000000002</v>
      </c>
      <c r="DB2" s="63">
        <v>3315.3960000000002</v>
      </c>
      <c r="DC2" s="63">
        <v>4630.1710000000003</v>
      </c>
      <c r="DD2" s="63">
        <v>7551.6469999999999</v>
      </c>
      <c r="DE2" s="63">
        <v>1203.4776999999999</v>
      </c>
      <c r="DF2" s="63">
        <v>4064.3989999999999</v>
      </c>
      <c r="DG2" s="63">
        <v>1643.2135000000001</v>
      </c>
      <c r="DH2" s="63">
        <v>51.080204000000002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24.1251</v>
      </c>
      <c r="B6">
        <f>BB2</f>
        <v>8.1051190000000002</v>
      </c>
      <c r="C6">
        <f>BC2</f>
        <v>7.2379784999999996</v>
      </c>
      <c r="D6">
        <f>BD2</f>
        <v>8.7739314999999998</v>
      </c>
    </row>
    <row r="7" spans="1:113">
      <c r="B7">
        <f>ROUND(B6/MAX($B$6,$C$6,$D$6),1)</f>
        <v>0.9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6" sqref="H16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22678</v>
      </c>
      <c r="C2" s="56">
        <f ca="1">YEAR(TODAY())-YEAR(B2)+IF(TODAY()&gt;=DATE(YEAR(TODAY()),MONTH(B2),DAY(B2)),0,-1)</f>
        <v>58</v>
      </c>
      <c r="E2" s="52">
        <v>159</v>
      </c>
      <c r="F2" s="53" t="s">
        <v>39</v>
      </c>
      <c r="G2" s="52">
        <v>66</v>
      </c>
      <c r="H2" s="51" t="s">
        <v>41</v>
      </c>
      <c r="I2" s="70">
        <f>ROUND(G3/E3^2,1)</f>
        <v>26.1</v>
      </c>
    </row>
    <row r="3" spans="1:9">
      <c r="E3" s="51">
        <f>E2/100</f>
        <v>1.59</v>
      </c>
      <c r="F3" s="51" t="s">
        <v>40</v>
      </c>
      <c r="G3" s="51">
        <f>G2</f>
        <v>66</v>
      </c>
      <c r="H3" s="51" t="s">
        <v>41</v>
      </c>
      <c r="I3" s="70"/>
    </row>
    <row r="4" spans="1:9">
      <c r="A4" t="s">
        <v>273</v>
      </c>
    </row>
    <row r="5" spans="1:9">
      <c r="B5" s="60">
        <v>44085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김영숙, ID : H1900395)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11일 13:44:49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>
      <c r="C10" s="150" t="s">
        <v>30</v>
      </c>
      <c r="D10" s="150"/>
      <c r="E10" s="151"/>
      <c r="F10" s="154">
        <f>'개인정보 및 신체계측 입력'!B5</f>
        <v>44085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>
      <c r="C12" s="150" t="s">
        <v>32</v>
      </c>
      <c r="D12" s="150"/>
      <c r="E12" s="151"/>
      <c r="F12" s="135">
        <f ca="1">'개인정보 및 신체계측 입력'!C2</f>
        <v>58</v>
      </c>
      <c r="G12" s="135"/>
      <c r="H12" s="135"/>
      <c r="I12" s="135"/>
      <c r="K12" s="126">
        <f>'개인정보 및 신체계측 입력'!E2</f>
        <v>159</v>
      </c>
      <c r="L12" s="127"/>
      <c r="M12" s="120">
        <f>'개인정보 및 신체계측 입력'!G2</f>
        <v>66</v>
      </c>
      <c r="N12" s="121"/>
      <c r="O12" s="116" t="s">
        <v>271</v>
      </c>
      <c r="P12" s="110"/>
      <c r="Q12" s="113">
        <f>'개인정보 및 신체계측 입력'!I2</f>
        <v>26.1</v>
      </c>
      <c r="R12" s="113"/>
      <c r="S12" s="113"/>
    </row>
    <row r="13" spans="1:19" ht="18" customHeight="1" thickBot="1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>
      <c r="C14" s="152" t="s">
        <v>31</v>
      </c>
      <c r="D14" s="152"/>
      <c r="E14" s="153"/>
      <c r="F14" s="114" t="str">
        <f>MID('DRIs DATA'!B1,28,3)</f>
        <v>김영숙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81.459000000000003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6.2859999999999996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12.255000000000001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9.9</v>
      </c>
      <c r="L72" s="36" t="s">
        <v>53</v>
      </c>
      <c r="M72" s="36">
        <f>ROUND('DRIs DATA'!K8,1)</f>
        <v>11.9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>
      <c r="B94" s="87" t="s">
        <v>171</v>
      </c>
      <c r="C94" s="85"/>
      <c r="D94" s="85"/>
      <c r="E94" s="85"/>
      <c r="F94" s="88">
        <f>ROUND('DRIs DATA'!F16/'DRIs DATA'!C16*100,2)</f>
        <v>143.54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195.53</v>
      </c>
      <c r="R94" s="85" t="s">
        <v>167</v>
      </c>
      <c r="S94" s="85"/>
      <c r="T94" s="86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>
      <c r="B121" s="43" t="s">
        <v>171</v>
      </c>
      <c r="C121" s="16"/>
      <c r="D121" s="16"/>
      <c r="E121" s="15"/>
      <c r="F121" s="88">
        <f>ROUND('DRIs DATA'!F26/'DRIs DATA'!C26*100,2)</f>
        <v>191.01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149.52000000000001</v>
      </c>
      <c r="R121" s="85" t="s">
        <v>166</v>
      </c>
      <c r="S121" s="85"/>
      <c r="T121" s="86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5.75" thickBot="1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>
      <c r="B172" s="42" t="s">
        <v>171</v>
      </c>
      <c r="C172" s="20"/>
      <c r="D172" s="20"/>
      <c r="E172" s="6"/>
      <c r="F172" s="88">
        <f>ROUND('DRIs DATA'!F36/'DRIs DATA'!C36*100,2)</f>
        <v>89.83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652.22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>
      <c r="B197" s="42" t="s">
        <v>171</v>
      </c>
      <c r="C197" s="20"/>
      <c r="D197" s="20"/>
      <c r="E197" s="6"/>
      <c r="F197" s="88">
        <f>ROUND('DRIs DATA'!F46/'DRIs DATA'!C46*100,2)</f>
        <v>185.84</v>
      </c>
      <c r="G197" s="88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>
      <c r="K205" s="10"/>
    </row>
    <row r="206" spans="2:20" ht="18" customHeight="1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2020-12-14T02:08:28Z</dcterms:modified>
</cp:coreProperties>
</file>