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<sst xmlns="http://schemas.openxmlformats.org/spreadsheetml/2006/main" count="692" uniqueCount="283">
  <si>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</si>
  <si>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</si>
  <si>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</si>
  <si>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</si>
  <si>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</si>
  <si>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</si>
  <si>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</si>
  <si>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</si>
  <si>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</si>
  <si>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</si>
  <si>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</si>
  <si>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</si>
  <si>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</si>
  <si>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</si>
  <si>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</si>
  <si>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</si>
  <si>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</si>
  <si>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</si>
  <si>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</si>
  <si>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</si>
  <si>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</si>
  <si>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</si>
  <si>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</si>
  <si>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</si>
  <si>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</si>
  <si>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</si>
  <si>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</si>
  <si>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</si>
  <si>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</si>
  <si>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</si>
  <si>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</si>
  <si>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</si>
  <si>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</si>
  <si>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</si>
  <si>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</si>
  <si>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</si>
  <si>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</si>
  <si>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</si>
  <si>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</si>
  <si>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</si>
  <si>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</si>
  <si>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</si>
  <si>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</si>
  <si>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</si>
  <si>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</si>
  <si>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</si>
  <si>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</si>
  <si>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</si>
  <si>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</si>
  <si>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</si>
  <si>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</si>
  <si>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</si>
  <si>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</si>
  <si>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</si>
  <si>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</si>
  <si>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</si>
  <si>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</si>
  <si>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</si>
  <si>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</si>
  <si>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</si>
  <si>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</si>
  <si>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</si>
  <si>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</si>
  <si>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</si>
  <si>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</si>
  <si>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</si>
  <si>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</si>
  <si>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</si>
  <si>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</si>
  <si>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</si>
  <si>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</si>
  <si>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</si>
  <si>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</si>
  <si>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</si>
  <si>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</si>
  <si>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</si>
  <si>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</si>
  <si>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</si>
  <si>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</si>
  <si>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</si>
  <si>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</si>
  <si>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</si>
  <si>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</si>
  <si>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</si>
  <si>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</si>
  <si>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</si>
  <si>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</si>
  <si>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</si>
  <si>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</si>
  <si>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</si>
  <si>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</si>
  <si>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</si>
  <si>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</si>
  <si>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</si>
  <si>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</si>
  <si>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</si>
  <si>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</si>
  <si>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</si>
  <si>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</si>
  <si>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</si>
  <si>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</si>
  <si>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</si>
  <si>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</si>
  <si>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</si>
  <si>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</si>
  <si>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</si>
  <si>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</si>
  <si>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</si>
  <si>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</si>
  <si>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</si>
  <si>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</si>
  <si>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</si>
  <si>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</si>
  <si>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</si>
  <si>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</si>
  <si>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</si>
  <si>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</si>
  <si>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</si>
  <si>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</si>
  <si>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</si>
  <si>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</si>
  <si>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</si>
  <si>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</si>
  <si>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</si>
  <si>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</si>
  <si>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</si>
  <si>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</si>
  <si>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</si>
  <si>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</si>
  <si>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</si>
  <si>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</si>
  <si>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</si>
  <si>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</si>
  <si>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</si>
  <si>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</si>
  <si>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</si>
  <si>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</si>
  <si>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</si>
  <si>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</si>
  <si>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</si>
  <si>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</si>
  <si>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</si>
  <si>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</si>
  <si>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</si>
  <si>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</si>
  <si>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</si>
  <si>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</si>
  <si>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</si>
  <si>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</si>
  <si>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</si>
  <si>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</si>
  <si>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</si>
  <si>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</si>
  <si>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</si>
  <si>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</si>
  <si>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</si>
  <si>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</si>
  <si>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</si>
  <si>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</si>
  <si>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</si>
  <si>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</si>
  <si>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</si>
  <si>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</si>
  <si>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</si>
  <si>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</si>
  <si>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</si>
  <si>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</si>
  <si>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</si>
  <si>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</si>
  <si>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</si>
  <si>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</si>
  <si>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</si>
  <si>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</si>
  <si>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</si>
  <si>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</si>
  <si>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</si>
  <si>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</si>
  <si>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</si>
  <si>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</si>
  <si>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</si>
  <si>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</si>
  <si>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</si>
  <si>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</si>
  <si>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</si>
  <si>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</si>
  <si>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</si>
  <si>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</si>
  <si>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</si>
  <si>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</si>
  <si>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</si>
  <si>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</si>
  <si>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</si>
  <si>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</si>
  <si>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</si>
  <si>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</si>
  <si>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</si>
  <si>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</si>
  <si>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</si>
  <si>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</si>
  <si>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</si>
  <si>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</si>
  <si>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</si>
  <si>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</si>
  <si>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</si>
  <si>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</si>
  <si>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</si>
  <si>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</si>
  <si>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</si>
  <si>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</si>
  <si>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</si>
  <si>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</si>
  <si>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</si>
  <si>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</si>
  <si>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</si>
  <si>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</si>
  <si>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</si>
  <si>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</si>
  <si>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</si>
  <si>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</si>
  <si>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</si>
  <si>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</si>
  <si>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</si>
  <si>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</si>
  <si>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</si>
  <si>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</si>
  <si>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</si>
  <si>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</si>
  <si>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</si>
  <si>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</si>
  <si>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</si>
  <si>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</si>
  <si>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</si>
  <si>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</si>
  <si>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</si>
  <si>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</si>
  <si>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</si>
  <si>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</si>
  <si>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</si>
  <si>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</si>
  <si>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</si>
  <si>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</si>
  <si>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</si>
  <si>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</si>
  <si>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</si>
  <si>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</si>
  <si>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</si>
  <si>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</si>
  <si>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</si>
  <si>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</si>
  <si>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</si>
  <si>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</si>
  <si>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</si>
  <si>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</si>
  <si>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</si>
  <si>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</si>
  <si>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</si>
  <si>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</si>
  <si>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</si>
  <si>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</si>
  <si>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</si>
  <si>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</si>
  <si>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</si>
  <si>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</si>
  <si>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</si>
  <si>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</si>
  <si>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</si>
  <si>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</si>
  <si>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</si>
  <si>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</si>
  <si>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</si>
  <si>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</si>
  <si>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</si>
  <si>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</si>
  <si>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</si>
  <si>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</si>
  <si>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</si>
  <si>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</si>
  <si>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</si>
  <si>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</si>
  <si>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최호은, ID : H1900399)</t>
  </si>
  <si>
    <t>2020년 12월 11일 13:51:02</t>
  </si>
  <si>
    <t>H1900399</t>
  </si>
  <si>
    <t>최호은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</si>
</sst>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201.77898999999999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97240"/>
        <c:axId val="537803512"/>
      </c:barChart>
      <c:catAx>
        <c:axId val="53779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803512"/>
        <c:crosses val="autoZero"/>
        <c:auto val="1"/>
        <c:lblAlgn val="ctr"/>
        <c:lblOffset val="100"/>
        <c:noMultiLvlLbl val="0"/>
      </c:catAx>
      <c:valAx>
        <c:axId val="53780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9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5.3684510000000003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61840"/>
        <c:axId val="216862624"/>
      </c:barChart>
      <c:catAx>
        <c:axId val="21686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62624"/>
        <c:crosses val="autoZero"/>
        <c:auto val="1"/>
        <c:lblAlgn val="ctr"/>
        <c:lblOffset val="100"/>
        <c:noMultiLvlLbl val="0"/>
      </c:catAx>
      <c:valAx>
        <c:axId val="21686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6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1.5957005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63408"/>
        <c:axId val="216863016"/>
      </c:barChart>
      <c:catAx>
        <c:axId val="21686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63016"/>
        <c:crosses val="autoZero"/>
        <c:auto val="1"/>
        <c:lblAlgn val="ctr"/>
        <c:lblOffset val="100"/>
        <c:noMultiLvlLbl val="0"/>
      </c:catAx>
      <c:valAx>
        <c:axId val="21686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6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2965.7363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60664"/>
        <c:axId val="216861056"/>
      </c:barChart>
      <c:catAx>
        <c:axId val="21686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61056"/>
        <c:crosses val="autoZero"/>
        <c:auto val="1"/>
        <c:lblAlgn val="ctr"/>
        <c:lblOffset val="100"/>
        <c:noMultiLvlLbl val="0"/>
      </c:catAx>
      <c:valAx>
        <c:axId val="21686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6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7240.6239999999998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30632"/>
        <c:axId val="216931416"/>
      </c:barChart>
      <c:catAx>
        <c:axId val="21693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931416"/>
        <c:crosses val="autoZero"/>
        <c:auto val="1"/>
        <c:lblAlgn val="ctr"/>
        <c:lblOffset val="100"/>
        <c:noMultiLvlLbl val="0"/>
      </c:catAx>
      <c:valAx>
        <c:axId val="2169314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3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255.27959000000001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29848"/>
        <c:axId val="216931024"/>
      </c:barChart>
      <c:catAx>
        <c:axId val="21692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931024"/>
        <c:crosses val="autoZero"/>
        <c:auto val="1"/>
        <c:lblAlgn val="ctr"/>
        <c:lblOffset val="100"/>
        <c:noMultiLvlLbl val="0"/>
      </c:catAx>
      <c:valAx>
        <c:axId val="21693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2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321.38278000000003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31808"/>
        <c:axId val="216932592"/>
      </c:barChart>
      <c:catAx>
        <c:axId val="21693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932592"/>
        <c:crosses val="autoZero"/>
        <c:auto val="1"/>
        <c:lblAlgn val="ctr"/>
        <c:lblOffset val="100"/>
        <c:noMultiLvlLbl val="0"/>
      </c:catAx>
      <c:valAx>
        <c:axId val="21693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3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31.703865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29456"/>
        <c:axId val="175591472"/>
      </c:barChart>
      <c:catAx>
        <c:axId val="21692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91472"/>
        <c:crosses val="autoZero"/>
        <c:auto val="1"/>
        <c:lblAlgn val="ctr"/>
        <c:lblOffset val="100"/>
        <c:noMultiLvlLbl val="0"/>
      </c:catAx>
      <c:valAx>
        <c:axId val="17559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2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1575.0072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589904"/>
        <c:axId val="175589120"/>
      </c:barChart>
      <c:catAx>
        <c:axId val="17558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89120"/>
        <c:crosses val="autoZero"/>
        <c:auto val="1"/>
        <c:lblAlgn val="ctr"/>
        <c:lblOffset val="100"/>
        <c:noMultiLvlLbl val="0"/>
      </c:catAx>
      <c:valAx>
        <c:axId val="1755891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58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4.53427E-2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591864"/>
        <c:axId val="175588336"/>
      </c:barChart>
      <c:catAx>
        <c:axId val="17559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88336"/>
        <c:crosses val="autoZero"/>
        <c:auto val="1"/>
        <c:lblAlgn val="ctr"/>
        <c:lblOffset val="100"/>
        <c:noMultiLvlLbl val="0"/>
      </c:catAx>
      <c:valAx>
        <c:axId val="17558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59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6.7232459999999996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590296"/>
        <c:axId val="175590688"/>
      </c:barChart>
      <c:catAx>
        <c:axId val="17559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90688"/>
        <c:crosses val="autoZero"/>
        <c:auto val="1"/>
        <c:lblAlgn val="ctr"/>
        <c:lblOffset val="100"/>
        <c:noMultiLvlLbl val="0"/>
      </c:catAx>
      <c:valAx>
        <c:axId val="17559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59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64.178184999999999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99984"/>
        <c:axId val="537797632"/>
      </c:barChart>
      <c:catAx>
        <c:axId val="53779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797632"/>
        <c:crosses val="autoZero"/>
        <c:auto val="1"/>
        <c:lblAlgn val="ctr"/>
        <c:lblOffset val="100"/>
        <c:noMultiLvlLbl val="0"/>
      </c:catAx>
      <c:valAx>
        <c:axId val="537797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9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2057.6709999999998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1144"/>
        <c:axId val="6909968"/>
      </c:barChart>
      <c:catAx>
        <c:axId val="6911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09968"/>
        <c:crosses val="autoZero"/>
        <c:auto val="1"/>
        <c:lblAlgn val="ctr"/>
        <c:lblOffset val="100"/>
        <c:noMultiLvlLbl val="0"/>
      </c:catAx>
      <c:valAx>
        <c:axId val="690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221.70948999999999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1928"/>
        <c:axId val="6912712"/>
      </c:barChart>
      <c:catAx>
        <c:axId val="691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2712"/>
        <c:crosses val="autoZero"/>
        <c:auto val="1"/>
        <c:lblAlgn val="ctr"/>
        <c:lblOffset val="100"/>
        <c:noMultiLvlLbl val="0"/>
      </c:catAx>
      <c:valAx>
        <c:axId val="6912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11.882999999999999</c:v>
                </c:pt>
                <c:pt idx="1">
                  <c:v>15.773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9123856"/>
        <c:axId val="659121896"/>
      </c:barChart>
      <c:catAx>
        <c:axId val="65912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1896"/>
        <c:crosses val="autoZero"/>
        <c:auto val="1"/>
        <c:lblAlgn val="ctr"/>
        <c:lblOffset val="100"/>
        <c:noMultiLvlLbl val="0"/>
      </c:catAx>
      <c:valAx>
        <c:axId val="659121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2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26.691445999999999</c:v>
                </c:pt>
                <c:pt idx="1">
                  <c:v>32.794960000000003</c:v>
                </c:pt>
                <c:pt idx="2">
                  <c:v>33.984104000000002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1378.9192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124248"/>
        <c:axId val="659119936"/>
      </c:barChart>
      <c:catAx>
        <c:axId val="65912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19936"/>
        <c:crosses val="autoZero"/>
        <c:auto val="1"/>
        <c:lblAlgn val="ctr"/>
        <c:lblOffset val="100"/>
        <c:noMultiLvlLbl val="0"/>
      </c:catAx>
      <c:valAx>
        <c:axId val="659119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2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47.501759999999997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119152"/>
        <c:axId val="659123464"/>
      </c:barChart>
      <c:catAx>
        <c:axId val="65911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3464"/>
        <c:crosses val="autoZero"/>
        <c:auto val="1"/>
        <c:lblAlgn val="ctr"/>
        <c:lblOffset val="100"/>
        <c:noMultiLvlLbl val="0"/>
      </c:catAx>
      <c:valAx>
        <c:axId val="659123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1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63.991</c:v>
                </c:pt>
                <c:pt idx="1">
                  <c:v>14.069000000000001</c:v>
                </c:pt>
                <c:pt idx="2">
                  <c:v>21.94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9119544"/>
        <c:axId val="659120328"/>
      </c:barChart>
      <c:catAx>
        <c:axId val="65911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0328"/>
        <c:crosses val="autoZero"/>
        <c:auto val="1"/>
        <c:lblAlgn val="ctr"/>
        <c:lblOffset val="100"/>
        <c:noMultiLvlLbl val="0"/>
      </c:catAx>
      <c:valAx>
        <c:axId val="65912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1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4348.8793999999998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121112"/>
        <c:axId val="659121504"/>
      </c:barChart>
      <c:catAx>
        <c:axId val="65912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1504"/>
        <c:crosses val="autoZero"/>
        <c:auto val="1"/>
        <c:lblAlgn val="ctr"/>
        <c:lblOffset val="100"/>
        <c:noMultiLvlLbl val="0"/>
      </c:catAx>
      <c:valAx>
        <c:axId val="659121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2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201.75133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69112"/>
        <c:axId val="534273312"/>
      </c:barChart>
      <c:catAx>
        <c:axId val="52796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273312"/>
        <c:crosses val="autoZero"/>
        <c:auto val="1"/>
        <c:lblAlgn val="ctr"/>
        <c:lblOffset val="100"/>
        <c:noMultiLvlLbl val="0"/>
      </c:catAx>
      <c:valAx>
        <c:axId val="534273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6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1320.3839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285840"/>
        <c:axId val="526053512"/>
      </c:barChart>
      <c:catAx>
        <c:axId val="53628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512"/>
        <c:crosses val="autoZero"/>
        <c:auto val="1"/>
        <c:lblAlgn val="ctr"/>
        <c:lblOffset val="100"/>
        <c:noMultiLvlLbl val="0"/>
      </c:catAx>
      <c:valAx>
        <c:axId val="52605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28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7.3935556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801552"/>
        <c:axId val="537638936"/>
      </c:barChart>
      <c:catAx>
        <c:axId val="53780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8936"/>
        <c:crosses val="autoZero"/>
        <c:auto val="1"/>
        <c:lblAlgn val="ctr"/>
        <c:lblOffset val="100"/>
        <c:noMultiLvlLbl val="0"/>
      </c:catAx>
      <c:valAx>
        <c:axId val="537638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80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17353.919999999998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4688"/>
        <c:axId val="526053904"/>
      </c:barChart>
      <c:catAx>
        <c:axId val="52605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904"/>
        <c:crosses val="autoZero"/>
        <c:auto val="1"/>
        <c:lblAlgn val="ctr"/>
        <c:lblOffset val="100"/>
        <c:noMultiLvlLbl val="0"/>
      </c:catAx>
      <c:valAx>
        <c:axId val="52605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41.812457999999999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1944"/>
        <c:axId val="526053120"/>
      </c:barChart>
      <c:catAx>
        <c:axId val="52605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120"/>
        <c:crosses val="autoZero"/>
        <c:auto val="1"/>
        <c:lblAlgn val="ctr"/>
        <c:lblOffset val="100"/>
        <c:noMultiLvlLbl val="0"/>
      </c:catAx>
      <c:valAx>
        <c:axId val="52605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4.6362620000000003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2336"/>
        <c:axId val="526052728"/>
      </c:barChart>
      <c:catAx>
        <c:axId val="52605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2728"/>
        <c:crosses val="autoZero"/>
        <c:auto val="1"/>
        <c:lblAlgn val="ctr"/>
        <c:lblOffset val="100"/>
        <c:noMultiLvlLbl val="0"/>
      </c:catAx>
      <c:valAx>
        <c:axId val="52605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542.36580000000004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638152"/>
        <c:axId val="537639328"/>
      </c:barChart>
      <c:catAx>
        <c:axId val="53763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9328"/>
        <c:crosses val="autoZero"/>
        <c:auto val="1"/>
        <c:lblAlgn val="ctr"/>
        <c:lblOffset val="100"/>
        <c:noMultiLvlLbl val="0"/>
      </c:catAx>
      <c:valAx>
        <c:axId val="53763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63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3.2879505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640504"/>
        <c:axId val="537636976"/>
      </c:barChart>
      <c:catAx>
        <c:axId val="53764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6976"/>
        <c:crosses val="autoZero"/>
        <c:auto val="1"/>
        <c:lblAlgn val="ctr"/>
        <c:lblOffset val="100"/>
        <c:noMultiLvlLbl val="0"/>
      </c:catAx>
      <c:valAx>
        <c:axId val="537636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64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43.974910000000001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199600"/>
        <c:axId val="253201560"/>
      </c:barChart>
      <c:catAx>
        <c:axId val="25319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01560"/>
        <c:crosses val="autoZero"/>
        <c:auto val="1"/>
        <c:lblAlgn val="ctr"/>
        <c:lblOffset val="100"/>
        <c:noMultiLvlLbl val="0"/>
      </c:catAx>
      <c:valAx>
        <c:axId val="25320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19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4.6362620000000003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199208"/>
        <c:axId val="253198816"/>
      </c:barChart>
      <c:catAx>
        <c:axId val="25319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198816"/>
        <c:crosses val="autoZero"/>
        <c:auto val="1"/>
        <c:lblAlgn val="ctr"/>
        <c:lblOffset val="100"/>
        <c:noMultiLvlLbl val="0"/>
      </c:catAx>
      <c:valAx>
        <c:axId val="253198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19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1334.5239999999999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00776"/>
        <c:axId val="253201168"/>
      </c:barChart>
      <c:catAx>
        <c:axId val="25320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01168"/>
        <c:crosses val="autoZero"/>
        <c:auto val="1"/>
        <c:lblAlgn val="ctr"/>
        <c:lblOffset val="100"/>
        <c:noMultiLvlLbl val="0"/>
      </c:catAx>
      <c:valAx>
        <c:axId val="25320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0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33.240147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198424"/>
        <c:axId val="537637368"/>
      </c:barChart>
      <c:catAx>
        <c:axId val="25319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7368"/>
        <c:crosses val="autoZero"/>
        <c:auto val="1"/>
        <c:lblAlgn val="ctr"/>
        <c:lblOffset val="100"/>
        <c:noMultiLvlLbl val="0"/>
      </c:catAx>
      <c:valAx>
        <c:axId val="537637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19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최호은, ID : H1900399)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11일 13:51:02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1800</v>
      </c>
      <c r="C6" s="59">
        <f>'DRIs DATA 입력'!C6</f>
        <v>4348.8793999999998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201.77898999999999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64.178184999999999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63.991</v>
      </c>
      <c r="G8" s="59">
        <f>'DRIs DATA 입력'!G8</f>
        <v>14.069000000000001</v>
      </c>
      <c r="H8" s="59">
        <f>'DRIs DATA 입력'!H8</f>
        <v>21.94</v>
      </c>
      <c r="I8" s="46"/>
      <c r="J8" s="59" t="s">
        <v>216</v>
      </c>
      <c r="K8" s="59">
        <f>'DRIs DATA 입력'!K8</f>
        <v>11.882999999999999</v>
      </c>
      <c r="L8" s="59">
        <f>'DRIs DATA 입력'!L8</f>
        <v>15.773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1378.9192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47.501759999999997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7.3935556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542.36580000000004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201.75133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4.5112614999999998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3.2879505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43.974910000000001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4.6362620000000003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1334.5239999999999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33.240147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5.3684510000000003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1.5957005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1320.3839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2965.7363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17353.919999999998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7240.6239999999998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255.27959000000001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321.38278000000003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41.812457999999999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31.703865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1575.0072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4.53427E-2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6.7232459999999996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2057.6709999999998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221.70948999999999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C6" sqref="C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7" t="s">
        <v>56</v>
      </c>
      <c r="B4" s="67"/>
      <c r="C4" s="67"/>
      <c r="D4" s="158"/>
      <c r="E4" s="64" t="s">
        <v>198</v>
      </c>
      <c r="F4" s="65"/>
      <c r="G4" s="65"/>
      <c r="H4" s="66"/>
      <c r="I4" s="158"/>
      <c r="J4" s="64" t="s">
        <v>199</v>
      </c>
      <c r="K4" s="65"/>
      <c r="L4" s="66"/>
      <c r="M4" s="158"/>
      <c r="N4" s="67" t="s">
        <v>200</v>
      </c>
      <c r="O4" s="67"/>
      <c r="P4" s="67"/>
      <c r="Q4" s="67"/>
      <c r="R4" s="67"/>
      <c r="S4" s="67"/>
      <c r="T4" s="158"/>
      <c r="U4" s="67" t="s">
        <v>201</v>
      </c>
      <c r="V4" s="67"/>
      <c r="W4" s="67"/>
      <c r="X4" s="67"/>
      <c r="Y4" s="67"/>
      <c r="Z4" s="67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1800</v>
      </c>
      <c r="C6" s="160">
        <v>4348.8793999999998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40</v>
      </c>
      <c r="P6" s="160">
        <v>50</v>
      </c>
      <c r="Q6" s="160">
        <v>0</v>
      </c>
      <c r="R6" s="160">
        <v>0</v>
      </c>
      <c r="S6" s="160">
        <v>201.77898999999999</v>
      </c>
      <c r="T6" s="158"/>
      <c r="U6" s="160" t="s">
        <v>214</v>
      </c>
      <c r="V6" s="160">
        <v>0</v>
      </c>
      <c r="W6" s="160">
        <v>0</v>
      </c>
      <c r="X6" s="160">
        <v>20</v>
      </c>
      <c r="Y6" s="160">
        <v>0</v>
      </c>
      <c r="Z6" s="160">
        <v>64.178184999999999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63.991</v>
      </c>
      <c r="G8" s="160">
        <v>14.069000000000001</v>
      </c>
      <c r="H8" s="160">
        <v>21.94</v>
      </c>
      <c r="I8" s="158"/>
      <c r="J8" s="160" t="s">
        <v>216</v>
      </c>
      <c r="K8" s="160">
        <v>11.882999999999999</v>
      </c>
      <c r="L8" s="160">
        <v>15.773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7" t="s">
        <v>218</v>
      </c>
      <c r="B14" s="67"/>
      <c r="C14" s="67"/>
      <c r="D14" s="67"/>
      <c r="E14" s="67"/>
      <c r="F14" s="67"/>
      <c r="G14" s="158"/>
      <c r="H14" s="67" t="s">
        <v>219</v>
      </c>
      <c r="I14" s="67"/>
      <c r="J14" s="67"/>
      <c r="K14" s="67"/>
      <c r="L14" s="67"/>
      <c r="M14" s="67"/>
      <c r="N14" s="158"/>
      <c r="O14" s="67" t="s">
        <v>220</v>
      </c>
      <c r="P14" s="67"/>
      <c r="Q14" s="67"/>
      <c r="R14" s="67"/>
      <c r="S14" s="67"/>
      <c r="T14" s="67"/>
      <c r="U14" s="158"/>
      <c r="V14" s="67" t="s">
        <v>221</v>
      </c>
      <c r="W14" s="67"/>
      <c r="X14" s="67"/>
      <c r="Y14" s="67"/>
      <c r="Z14" s="67"/>
      <c r="AA14" s="6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430</v>
      </c>
      <c r="C16" s="160">
        <v>600</v>
      </c>
      <c r="D16" s="160">
        <v>0</v>
      </c>
      <c r="E16" s="160">
        <v>3000</v>
      </c>
      <c r="F16" s="160">
        <v>1378.9192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47.501759999999997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7.3935556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542.36580000000004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158"/>
      <c r="H24" s="67" t="s">
        <v>225</v>
      </c>
      <c r="I24" s="67"/>
      <c r="J24" s="67"/>
      <c r="K24" s="67"/>
      <c r="L24" s="67"/>
      <c r="M24" s="67"/>
      <c r="N24" s="158"/>
      <c r="O24" s="67" t="s">
        <v>226</v>
      </c>
      <c r="P24" s="67"/>
      <c r="Q24" s="67"/>
      <c r="R24" s="67"/>
      <c r="S24" s="67"/>
      <c r="T24" s="67"/>
      <c r="U24" s="158"/>
      <c r="V24" s="67" t="s">
        <v>227</v>
      </c>
      <c r="W24" s="67"/>
      <c r="X24" s="67"/>
      <c r="Y24" s="67"/>
      <c r="Z24" s="67"/>
      <c r="AA24" s="67"/>
      <c r="AB24" s="158"/>
      <c r="AC24" s="67" t="s">
        <v>228</v>
      </c>
      <c r="AD24" s="67"/>
      <c r="AE24" s="67"/>
      <c r="AF24" s="67"/>
      <c r="AG24" s="67"/>
      <c r="AH24" s="67"/>
      <c r="AI24" s="158"/>
      <c r="AJ24" s="67" t="s">
        <v>229</v>
      </c>
      <c r="AK24" s="67"/>
      <c r="AL24" s="67"/>
      <c r="AM24" s="67"/>
      <c r="AN24" s="67"/>
      <c r="AO24" s="67"/>
      <c r="AP24" s="158"/>
      <c r="AQ24" s="67" t="s">
        <v>230</v>
      </c>
      <c r="AR24" s="67"/>
      <c r="AS24" s="67"/>
      <c r="AT24" s="67"/>
      <c r="AU24" s="67"/>
      <c r="AV24" s="67"/>
      <c r="AW24" s="158"/>
      <c r="AX24" s="67" t="s">
        <v>231</v>
      </c>
      <c r="AY24" s="67"/>
      <c r="AZ24" s="67"/>
      <c r="BA24" s="67"/>
      <c r="BB24" s="67"/>
      <c r="BC24" s="67"/>
      <c r="BD24" s="158"/>
      <c r="BE24" s="67" t="s">
        <v>232</v>
      </c>
      <c r="BF24" s="67"/>
      <c r="BG24" s="67"/>
      <c r="BH24" s="67"/>
      <c r="BI24" s="67"/>
      <c r="BJ24" s="67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201.75133</v>
      </c>
      <c r="G26" s="158"/>
      <c r="H26" s="160" t="s">
        <v>9</v>
      </c>
      <c r="I26" s="160">
        <v>0.9</v>
      </c>
      <c r="J26" s="160">
        <v>1.1000000000000001</v>
      </c>
      <c r="K26" s="160">
        <v>0</v>
      </c>
      <c r="L26" s="160">
        <v>0</v>
      </c>
      <c r="M26" s="160">
        <v>4.5112614999999998</v>
      </c>
      <c r="N26" s="158"/>
      <c r="O26" s="160" t="s">
        <v>10</v>
      </c>
      <c r="P26" s="160">
        <v>1</v>
      </c>
      <c r="Q26" s="160">
        <v>1.2</v>
      </c>
      <c r="R26" s="160">
        <v>0</v>
      </c>
      <c r="S26" s="160">
        <v>0</v>
      </c>
      <c r="T26" s="160">
        <v>3.2879505</v>
      </c>
      <c r="U26" s="158"/>
      <c r="V26" s="160" t="s">
        <v>11</v>
      </c>
      <c r="W26" s="160">
        <v>11</v>
      </c>
      <c r="X26" s="160">
        <v>14</v>
      </c>
      <c r="Y26" s="160">
        <v>0</v>
      </c>
      <c r="Z26" s="160">
        <v>35</v>
      </c>
      <c r="AA26" s="160">
        <v>43.974910000000001</v>
      </c>
      <c r="AB26" s="158"/>
      <c r="AC26" s="160" t="s">
        <v>12</v>
      </c>
      <c r="AD26" s="160">
        <v>1.2</v>
      </c>
      <c r="AE26" s="160">
        <v>1.4</v>
      </c>
      <c r="AF26" s="160">
        <v>0</v>
      </c>
      <c r="AG26" s="160">
        <v>100</v>
      </c>
      <c r="AH26" s="160">
        <v>4.6362620000000003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1334.5239999999999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33.240147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5.3684510000000003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1.5957005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7" t="s">
        <v>235</v>
      </c>
      <c r="B34" s="67"/>
      <c r="C34" s="67"/>
      <c r="D34" s="67"/>
      <c r="E34" s="67"/>
      <c r="F34" s="67"/>
      <c r="G34" s="158"/>
      <c r="H34" s="67" t="s">
        <v>236</v>
      </c>
      <c r="I34" s="67"/>
      <c r="J34" s="67"/>
      <c r="K34" s="67"/>
      <c r="L34" s="67"/>
      <c r="M34" s="67"/>
      <c r="N34" s="158"/>
      <c r="O34" s="67" t="s">
        <v>237</v>
      </c>
      <c r="P34" s="67"/>
      <c r="Q34" s="67"/>
      <c r="R34" s="67"/>
      <c r="S34" s="67"/>
      <c r="T34" s="67"/>
      <c r="U34" s="158"/>
      <c r="V34" s="67" t="s">
        <v>238</v>
      </c>
      <c r="W34" s="67"/>
      <c r="X34" s="67"/>
      <c r="Y34" s="67"/>
      <c r="Z34" s="67"/>
      <c r="AA34" s="67"/>
      <c r="AB34" s="158"/>
      <c r="AC34" s="67" t="s">
        <v>239</v>
      </c>
      <c r="AD34" s="67"/>
      <c r="AE34" s="67"/>
      <c r="AF34" s="67"/>
      <c r="AG34" s="67"/>
      <c r="AH34" s="67"/>
      <c r="AI34" s="158"/>
      <c r="AJ34" s="67" t="s">
        <v>240</v>
      </c>
      <c r="AK34" s="67"/>
      <c r="AL34" s="67"/>
      <c r="AM34" s="67"/>
      <c r="AN34" s="67"/>
      <c r="AO34" s="67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2000</v>
      </c>
      <c r="F36" s="160">
        <v>1320.3839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2965.7363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17353.919999999998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7240.6239999999998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255.27959000000001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321.38278000000003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7" t="s">
        <v>242</v>
      </c>
      <c r="B44" s="67"/>
      <c r="C44" s="67"/>
      <c r="D44" s="67"/>
      <c r="E44" s="67"/>
      <c r="F44" s="67"/>
      <c r="G44" s="158"/>
      <c r="H44" s="67" t="s">
        <v>243</v>
      </c>
      <c r="I44" s="67"/>
      <c r="J44" s="67"/>
      <c r="K44" s="67"/>
      <c r="L44" s="67"/>
      <c r="M44" s="67"/>
      <c r="N44" s="158"/>
      <c r="O44" s="67" t="s">
        <v>244</v>
      </c>
      <c r="P44" s="67"/>
      <c r="Q44" s="67"/>
      <c r="R44" s="67"/>
      <c r="S44" s="67"/>
      <c r="T44" s="67"/>
      <c r="U44" s="158"/>
      <c r="V44" s="67" t="s">
        <v>245</v>
      </c>
      <c r="W44" s="67"/>
      <c r="X44" s="67"/>
      <c r="Y44" s="67"/>
      <c r="Z44" s="67"/>
      <c r="AA44" s="67"/>
      <c r="AB44" s="158"/>
      <c r="AC44" s="67" t="s">
        <v>246</v>
      </c>
      <c r="AD44" s="67"/>
      <c r="AE44" s="67"/>
      <c r="AF44" s="67"/>
      <c r="AG44" s="67"/>
      <c r="AH44" s="67"/>
      <c r="AI44" s="158"/>
      <c r="AJ44" s="67" t="s">
        <v>247</v>
      </c>
      <c r="AK44" s="67"/>
      <c r="AL44" s="67"/>
      <c r="AM44" s="67"/>
      <c r="AN44" s="67"/>
      <c r="AO44" s="67"/>
      <c r="AP44" s="158"/>
      <c r="AQ44" s="67" t="s">
        <v>248</v>
      </c>
      <c r="AR44" s="67"/>
      <c r="AS44" s="67"/>
      <c r="AT44" s="67"/>
      <c r="AU44" s="67"/>
      <c r="AV44" s="67"/>
      <c r="AW44" s="158"/>
      <c r="AX44" s="67" t="s">
        <v>249</v>
      </c>
      <c r="AY44" s="67"/>
      <c r="AZ44" s="67"/>
      <c r="BA44" s="67"/>
      <c r="BB44" s="67"/>
      <c r="BC44" s="67"/>
      <c r="BD44" s="158"/>
      <c r="BE44" s="67" t="s">
        <v>250</v>
      </c>
      <c r="BF44" s="67"/>
      <c r="BG44" s="67"/>
      <c r="BH44" s="67"/>
      <c r="BI44" s="67"/>
      <c r="BJ44" s="67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41.812457999999999</v>
      </c>
      <c r="G46" s="158"/>
      <c r="H46" s="160" t="s">
        <v>24</v>
      </c>
      <c r="I46" s="160">
        <v>6</v>
      </c>
      <c r="J46" s="160">
        <v>7</v>
      </c>
      <c r="K46" s="160">
        <v>0</v>
      </c>
      <c r="L46" s="160">
        <v>35</v>
      </c>
      <c r="M46" s="160">
        <v>31.703865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1575.0072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4.53427E-2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6.7232459999999996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2057.6709999999998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221.70948999999999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X24:BC24"/>
    <mergeCell ref="BE24:BJ24"/>
    <mergeCell ref="A24:F24"/>
    <mergeCell ref="H24:M24"/>
    <mergeCell ref="O24:T24"/>
    <mergeCell ref="V24:AA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54</v>
      </c>
      <c r="E2" s="63">
        <v>4348.8793999999998</v>
      </c>
      <c r="F2" s="63">
        <v>588.52279999999996</v>
      </c>
      <c r="G2" s="63">
        <v>129.39166</v>
      </c>
      <c r="H2" s="63">
        <v>70.026700000000005</v>
      </c>
      <c r="I2" s="63">
        <v>59.364964000000001</v>
      </c>
      <c r="J2" s="63">
        <v>201.77898999999999</v>
      </c>
      <c r="K2" s="63">
        <v>89.944239999999994</v>
      </c>
      <c r="L2" s="63">
        <v>111.834755</v>
      </c>
      <c r="M2" s="63">
        <v>64.178184999999999</v>
      </c>
      <c r="N2" s="63">
        <v>8.3288229999999999</v>
      </c>
      <c r="O2" s="63">
        <v>36.002612999999997</v>
      </c>
      <c r="P2" s="63">
        <v>1882.3308999999999</v>
      </c>
      <c r="Q2" s="63">
        <v>72.073943999999997</v>
      </c>
      <c r="R2" s="63">
        <v>1378.9192</v>
      </c>
      <c r="S2" s="63">
        <v>242.85237000000001</v>
      </c>
      <c r="T2" s="63">
        <v>13632.802</v>
      </c>
      <c r="U2" s="63">
        <v>7.3935556</v>
      </c>
      <c r="V2" s="63">
        <v>47.501759999999997</v>
      </c>
      <c r="W2" s="63">
        <v>542.36580000000004</v>
      </c>
      <c r="X2" s="63">
        <v>201.75133</v>
      </c>
      <c r="Y2" s="63">
        <v>4.5112614999999998</v>
      </c>
      <c r="Z2" s="63">
        <v>3.2879505</v>
      </c>
      <c r="AA2" s="63">
        <v>43.974910000000001</v>
      </c>
      <c r="AB2" s="63">
        <v>4.6362620000000003</v>
      </c>
      <c r="AC2" s="63">
        <v>1334.5239999999999</v>
      </c>
      <c r="AD2" s="63">
        <v>33.240147</v>
      </c>
      <c r="AE2" s="63">
        <v>5.3684510000000003</v>
      </c>
      <c r="AF2" s="63">
        <v>1.5957005</v>
      </c>
      <c r="AG2" s="63">
        <v>1320.3839</v>
      </c>
      <c r="AH2" s="63">
        <v>781.77449999999999</v>
      </c>
      <c r="AI2" s="63">
        <v>538.60940000000005</v>
      </c>
      <c r="AJ2" s="63">
        <v>2965.7363</v>
      </c>
      <c r="AK2" s="63">
        <v>17353.919999999998</v>
      </c>
      <c r="AL2" s="63">
        <v>255.27959000000001</v>
      </c>
      <c r="AM2" s="63">
        <v>7240.6239999999998</v>
      </c>
      <c r="AN2" s="63">
        <v>321.38278000000003</v>
      </c>
      <c r="AO2" s="63">
        <v>41.812457999999999</v>
      </c>
      <c r="AP2" s="63">
        <v>27.449234000000001</v>
      </c>
      <c r="AQ2" s="63">
        <v>14.363223</v>
      </c>
      <c r="AR2" s="63">
        <v>31.703865</v>
      </c>
      <c r="AS2" s="63">
        <v>1575.0072</v>
      </c>
      <c r="AT2" s="63">
        <v>4.53427E-2</v>
      </c>
      <c r="AU2" s="63">
        <v>6.7232459999999996</v>
      </c>
      <c r="AV2" s="63">
        <v>2057.6709999999998</v>
      </c>
      <c r="AW2" s="63">
        <v>221.70948999999999</v>
      </c>
      <c r="AX2" s="63">
        <v>0.21210918000000001</v>
      </c>
      <c r="AY2" s="63">
        <v>4.048298</v>
      </c>
      <c r="AZ2" s="63">
        <v>796.04785000000004</v>
      </c>
      <c r="BA2" s="63">
        <v>93.480840000000001</v>
      </c>
      <c r="BB2" s="63">
        <v>26.691445999999999</v>
      </c>
      <c r="BC2" s="63">
        <v>32.794960000000003</v>
      </c>
      <c r="BD2" s="63">
        <v>33.984104000000002</v>
      </c>
      <c r="BE2" s="63">
        <v>3.0965845999999999</v>
      </c>
      <c r="BF2" s="63">
        <v>13.54147</v>
      </c>
      <c r="BG2" s="63">
        <v>2.7754896000000001E-3</v>
      </c>
      <c r="BH2" s="63">
        <v>1.3976176E-2</v>
      </c>
      <c r="BI2" s="63">
        <v>1.5475857000000001E-2</v>
      </c>
      <c r="BJ2" s="63">
        <v>0.12969843</v>
      </c>
      <c r="BK2" s="63">
        <v>2.1349920000000001E-4</v>
      </c>
      <c r="BL2" s="63">
        <v>1.0741276</v>
      </c>
      <c r="BM2" s="63">
        <v>11.861978000000001</v>
      </c>
      <c r="BN2" s="63">
        <v>3.9303417</v>
      </c>
      <c r="BO2" s="63">
        <v>181.10324</v>
      </c>
      <c r="BP2" s="63">
        <v>33.16648</v>
      </c>
      <c r="BQ2" s="63">
        <v>56.705159999999999</v>
      </c>
      <c r="BR2" s="63">
        <v>195.84504999999999</v>
      </c>
      <c r="BS2" s="63">
        <v>74.137029999999996</v>
      </c>
      <c r="BT2" s="63">
        <v>44.023045000000003</v>
      </c>
      <c r="BU2" s="63">
        <v>0.13791138</v>
      </c>
      <c r="BV2" s="63">
        <v>0.14819937999999999</v>
      </c>
      <c r="BW2" s="63">
        <v>2.8483615000000002</v>
      </c>
      <c r="BX2" s="63">
        <v>4.3903169999999996</v>
      </c>
      <c r="BY2" s="63">
        <v>0.28738429999999998</v>
      </c>
      <c r="BZ2" s="63">
        <v>2.7062076000000002E-3</v>
      </c>
      <c r="CA2" s="63">
        <v>1.2072109</v>
      </c>
      <c r="CB2" s="63">
        <v>3.7733299999999997E-2</v>
      </c>
      <c r="CC2" s="63">
        <v>0.58283949999999995</v>
      </c>
      <c r="CD2" s="63">
        <v>6.1132140000000001</v>
      </c>
      <c r="CE2" s="63">
        <v>0.19155987999999999</v>
      </c>
      <c r="CF2" s="63">
        <v>1.0239071</v>
      </c>
      <c r="CG2" s="63">
        <v>7.5000000000000002E-6</v>
      </c>
      <c r="CH2" s="63">
        <v>0.13267946</v>
      </c>
      <c r="CI2" s="63">
        <v>3.1851863000000001E-3</v>
      </c>
      <c r="CJ2" s="63">
        <v>13.079025</v>
      </c>
      <c r="CK2" s="63">
        <v>5.5040758000000002E-2</v>
      </c>
      <c r="CL2" s="63">
        <v>1.4166844000000001</v>
      </c>
      <c r="CM2" s="63">
        <v>11.108648000000001</v>
      </c>
      <c r="CN2" s="63">
        <v>6512.8869999999997</v>
      </c>
      <c r="CO2" s="63">
        <v>11479.710999999999</v>
      </c>
      <c r="CP2" s="63">
        <v>8426.3709999999992</v>
      </c>
      <c r="CQ2" s="63">
        <v>2915.1455000000001</v>
      </c>
      <c r="CR2" s="63">
        <v>1455.1476</v>
      </c>
      <c r="CS2" s="63">
        <v>915.22069999999997</v>
      </c>
      <c r="CT2" s="63">
        <v>6678.9189999999999</v>
      </c>
      <c r="CU2" s="63">
        <v>4477.875</v>
      </c>
      <c r="CV2" s="63">
        <v>2471.3195999999998</v>
      </c>
      <c r="CW2" s="63">
        <v>5309.1710000000003</v>
      </c>
      <c r="CX2" s="63">
        <v>1405.2173</v>
      </c>
      <c r="CY2" s="63">
        <v>7742.8222999999998</v>
      </c>
      <c r="CZ2" s="63">
        <v>4404.2489999999998</v>
      </c>
      <c r="DA2" s="63">
        <v>10375.674999999999</v>
      </c>
      <c r="DB2" s="63">
        <v>8959.2080000000005</v>
      </c>
      <c r="DC2" s="63">
        <v>15099.811</v>
      </c>
      <c r="DD2" s="63">
        <v>25632.666000000001</v>
      </c>
      <c r="DE2" s="63">
        <v>5883.7479999999996</v>
      </c>
      <c r="DF2" s="63">
        <v>9335.8439999999991</v>
      </c>
      <c r="DG2" s="63">
        <v>5985.6809999999996</v>
      </c>
      <c r="DH2" s="63">
        <v>450.43853999999999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93.480840000000001</v>
      </c>
      <c r="B6">
        <f>BB2</f>
        <v>26.691445999999999</v>
      </c>
      <c r="C6">
        <f>BC2</f>
        <v>32.794960000000003</v>
      </c>
      <c r="D6">
        <f>BD2</f>
        <v>33.984104000000002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13" sqref="G13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24121</v>
      </c>
      <c r="C2" s="56">
        <f ca="1">YEAR(TODAY())-YEAR(B2)+IF(TODAY()&gt;=DATE(YEAR(TODAY()),MONTH(B2),DAY(B2)),0,-1)</f>
        <v>54</v>
      </c>
      <c r="E2" s="52">
        <v>167.7</v>
      </c>
      <c r="F2" s="53" t="s">
        <v>39</v>
      </c>
      <c r="G2" s="52">
        <v>55.6</v>
      </c>
      <c r="H2" s="51" t="s">
        <v>41</v>
      </c>
      <c r="I2" s="70">
        <f>ROUND(G3/E3^2,1)</f>
        <v>19.8</v>
      </c>
    </row>
    <row r="3" spans="1:9">
      <c r="E3" s="51">
        <f>E2/100</f>
        <v>1.6769999999999998</v>
      </c>
      <c r="F3" s="51" t="s">
        <v>40</v>
      </c>
      <c r="G3" s="51">
        <f>G2</f>
        <v>55.6</v>
      </c>
      <c r="H3" s="51" t="s">
        <v>41</v>
      </c>
      <c r="I3" s="70"/>
    </row>
    <row r="4" spans="1:9">
      <c r="A4" t="s">
        <v>273</v>
      </c>
    </row>
    <row r="5" spans="1:9">
      <c r="B5" s="60">
        <v>44088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최호은, ID : H1900399)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11일 13:51:02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>
      <c r="C10" s="150" t="s">
        <v>30</v>
      </c>
      <c r="D10" s="150"/>
      <c r="E10" s="151"/>
      <c r="F10" s="154">
        <f>'개인정보 및 신체계측 입력'!B5</f>
        <v>44088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>
      <c r="C12" s="150" t="s">
        <v>32</v>
      </c>
      <c r="D12" s="150"/>
      <c r="E12" s="151"/>
      <c r="F12" s="135">
        <f ca="1">'개인정보 및 신체계측 입력'!C2</f>
        <v>54</v>
      </c>
      <c r="G12" s="135"/>
      <c r="H12" s="135"/>
      <c r="I12" s="135"/>
      <c r="K12" s="126">
        <f>'개인정보 및 신체계측 입력'!E2</f>
        <v>167.7</v>
      </c>
      <c r="L12" s="127"/>
      <c r="M12" s="120">
        <f>'개인정보 및 신체계측 입력'!G2</f>
        <v>55.6</v>
      </c>
      <c r="N12" s="121"/>
      <c r="O12" s="116" t="s">
        <v>271</v>
      </c>
      <c r="P12" s="110"/>
      <c r="Q12" s="113">
        <f>'개인정보 및 신체계측 입력'!I2</f>
        <v>19.8</v>
      </c>
      <c r="R12" s="113"/>
      <c r="S12" s="113"/>
    </row>
    <row r="13" spans="1:19" ht="18" customHeight="1" thickBot="1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>
      <c r="C14" s="152" t="s">
        <v>31</v>
      </c>
      <c r="D14" s="152"/>
      <c r="E14" s="153"/>
      <c r="F14" s="114" t="str">
        <f>MID('DRIs DATA'!B1,28,3)</f>
        <v>최호은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63.991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14.069000000000001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21.94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15.8</v>
      </c>
      <c r="L72" s="36" t="s">
        <v>53</v>
      </c>
      <c r="M72" s="36">
        <f>ROUND('DRIs DATA'!K8,1)</f>
        <v>11.9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87" t="s">
        <v>171</v>
      </c>
      <c r="C94" s="85"/>
      <c r="D94" s="85"/>
      <c r="E94" s="85"/>
      <c r="F94" s="88">
        <f>ROUND('DRIs DATA'!F16/'DRIs DATA'!C16*100,2)</f>
        <v>183.86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395.85</v>
      </c>
      <c r="R94" s="85" t="s">
        <v>167</v>
      </c>
      <c r="S94" s="85"/>
      <c r="T94" s="8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>
      <c r="B121" s="43" t="s">
        <v>171</v>
      </c>
      <c r="C121" s="16"/>
      <c r="D121" s="16"/>
      <c r="E121" s="15"/>
      <c r="F121" s="88">
        <f>ROUND('DRIs DATA'!F26/'DRIs DATA'!C26*100,2)</f>
        <v>201.75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309.08</v>
      </c>
      <c r="R121" s="85" t="s">
        <v>166</v>
      </c>
      <c r="S121" s="85"/>
      <c r="T121" s="8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5.75" thickBot="1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>
      <c r="B172" s="42" t="s">
        <v>171</v>
      </c>
      <c r="C172" s="20"/>
      <c r="D172" s="20"/>
      <c r="E172" s="6"/>
      <c r="F172" s="88">
        <f>ROUND('DRIs DATA'!F36/'DRIs DATA'!C36*100,2)</f>
        <v>165.05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1156.93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>
      <c r="B197" s="42" t="s">
        <v>171</v>
      </c>
      <c r="C197" s="20"/>
      <c r="D197" s="20"/>
      <c r="E197" s="6"/>
      <c r="F197" s="88">
        <f>ROUND('DRIs DATA'!F46/'DRIs DATA'!C46*100,2)</f>
        <v>418.12</v>
      </c>
      <c r="G197" s="88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>
      <c r="K205" s="10"/>
    </row>
    <row r="206" spans="2:20" ht="18" customHeight="1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2020-12-14T02:18:56Z</dcterms:modified>
</cp:coreProperties>
</file>