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<sst xmlns="http://schemas.openxmlformats.org/spreadsheetml/2006/main" count="692" uniqueCount="283">
  <si>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</si>
  <si>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</si>
  <si>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</si>
  <si>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</si>
  <si>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</si>
  <si>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</si>
  <si>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</si>
  <si>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</si>
  <si>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</si>
  <si>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</si>
  <si>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</si>
  <si>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</si>
  <si>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</si>
  <si>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</si>
  <si>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</si>
  <si>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</si>
  <si>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</si>
  <si>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</si>
  <si>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</si>
  <si>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</si>
  <si>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</si>
  <si>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</si>
  <si>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</si>
  <si>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</si>
  <si>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</si>
  <si>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</si>
  <si>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</si>
  <si>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</si>
  <si>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</si>
  <si>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</si>
  <si>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</si>
  <si>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</si>
  <si>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</si>
  <si>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</si>
  <si>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</si>
  <si>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</si>
  <si>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</si>
  <si>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</si>
  <si>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</si>
  <si>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</si>
  <si>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</si>
  <si>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</si>
  <si>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</si>
  <si>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</si>
  <si>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</si>
  <si>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</si>
  <si>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</si>
  <si>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</si>
  <si>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</si>
  <si>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</si>
  <si>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</si>
  <si>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</si>
  <si>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</si>
  <si>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</si>
  <si>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</si>
  <si>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</si>
  <si>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</si>
  <si>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</si>
  <si>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</si>
  <si>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</si>
  <si>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</si>
  <si>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</si>
  <si>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</si>
  <si>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</si>
  <si>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</si>
  <si>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</si>
  <si>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</si>
  <si>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</si>
  <si>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</si>
  <si>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</si>
  <si>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</si>
  <si>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</si>
  <si>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</si>
  <si>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</si>
  <si>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</si>
  <si>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</si>
  <si>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</si>
  <si>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</si>
  <si>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</si>
  <si>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</si>
  <si>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</si>
  <si>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</si>
  <si>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</si>
  <si>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</si>
  <si>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</si>
  <si>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</si>
  <si>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</si>
  <si>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</si>
  <si>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</si>
  <si>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</si>
  <si>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</si>
  <si>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</si>
  <si>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</si>
  <si>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</si>
  <si>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</si>
  <si>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</si>
  <si>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</si>
  <si>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</si>
  <si>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</si>
  <si>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</si>
  <si>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</si>
  <si>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</si>
  <si>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</si>
  <si>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</si>
  <si>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</si>
  <si>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</si>
  <si>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</si>
  <si>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</si>
  <si>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</si>
  <si>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</si>
  <si>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</si>
  <si>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</si>
  <si>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</si>
  <si>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</si>
  <si>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</si>
  <si>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</si>
  <si>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</si>
  <si>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</si>
  <si>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</si>
  <si>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</si>
  <si>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</si>
  <si>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</si>
  <si>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</si>
  <si>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</si>
  <si>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</si>
  <si>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</si>
  <si>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</si>
  <si>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</si>
  <si>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</si>
  <si>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</si>
  <si>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</si>
  <si>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</si>
  <si>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</si>
  <si>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</si>
  <si>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</si>
  <si>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</si>
  <si>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</si>
  <si>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</si>
  <si>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</si>
  <si>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</si>
  <si>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</si>
  <si>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</si>
  <si>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</si>
  <si>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</si>
  <si>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</si>
  <si>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</si>
  <si>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</si>
  <si>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</si>
  <si>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</si>
  <si>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</si>
  <si>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</si>
  <si>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</si>
  <si>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</si>
  <si>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</si>
  <si>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</si>
  <si>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</si>
  <si>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</si>
  <si>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</si>
  <si>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</si>
  <si>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</si>
  <si>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</si>
  <si>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</si>
  <si>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</si>
  <si>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</si>
  <si>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</si>
  <si>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</si>
  <si>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</si>
  <si>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</si>
  <si>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</si>
  <si>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</si>
  <si>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</si>
  <si>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</si>
  <si>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</si>
  <si>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</si>
  <si>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</si>
  <si>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</si>
  <si>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</si>
  <si>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</si>
  <si>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</si>
  <si>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</si>
  <si>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</si>
  <si>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</si>
  <si>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</si>
  <si>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</si>
  <si>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</si>
  <si>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</si>
  <si>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</si>
  <si>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</si>
  <si>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</si>
  <si>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</si>
  <si>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</si>
  <si>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</si>
  <si>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</si>
  <si>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</si>
  <si>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</si>
  <si>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</si>
  <si>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</si>
  <si>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</si>
  <si>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</si>
  <si>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</si>
  <si>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</si>
  <si>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</si>
  <si>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</si>
  <si>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</si>
  <si>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</si>
  <si>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</si>
  <si>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</si>
  <si>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</si>
  <si>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</si>
  <si>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</si>
  <si>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</si>
  <si>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</si>
  <si>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</si>
  <si>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</si>
  <si>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</si>
  <si>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</si>
  <si>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</si>
  <si>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</si>
  <si>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</si>
  <si>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</si>
  <si>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</si>
  <si>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</si>
  <si>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</si>
  <si>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</si>
  <si>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</si>
  <si>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</si>
  <si>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</si>
  <si>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</si>
  <si>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</si>
  <si>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</si>
  <si>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</si>
  <si>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</si>
  <si>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</si>
  <si>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</si>
  <si>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</si>
  <si>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</si>
  <si>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</si>
  <si>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</si>
  <si>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</si>
  <si>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</si>
  <si>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</si>
  <si>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</si>
  <si>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</si>
  <si>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</si>
  <si>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</si>
  <si>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</si>
  <si>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</si>
  <si>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</si>
  <si>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</si>
  <si>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</si>
  <si>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</si>
  <si>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</si>
  <si>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</si>
  <si>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</si>
  <si>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</si>
  <si>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</si>
  <si>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</si>
  <si>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</si>
  <si>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</si>
  <si>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</si>
  <si>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</si>
  <si>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</si>
  <si>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</si>
  <si>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</si>
  <si>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</si>
  <si>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</si>
  <si>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</si>
  <si>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</si>
  <si>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</si>
  <si>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</si>
  <si>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</si>
  <si>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</si>
  <si>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</si>
  <si>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</si>
  <si>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</si>
  <si>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</si>
  <si>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</si>
  <si>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</si>
  <si>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이영찬, ID : H1900400)</t>
  </si>
  <si>
    <t>2020년 12월 14일 13:59:29</t>
  </si>
  <si>
    <t>H1900400</t>
  </si>
  <si>
    <t>이영찬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</si>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</sst>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105.07932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161848"/>
        <c:axId val="207164592"/>
      </c:barChart>
      <c:catAx>
        <c:axId val="20716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164592"/>
        <c:crosses val="autoZero"/>
        <c:auto val="1"/>
        <c:lblAlgn val="ctr"/>
        <c:lblOffset val="100"/>
        <c:noMultiLvlLbl val="0"/>
      </c:catAx>
      <c:valAx>
        <c:axId val="20716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16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2.7068086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0584"/>
        <c:axId val="441294112"/>
      </c:barChart>
      <c:catAx>
        <c:axId val="44129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4112"/>
        <c:crosses val="autoZero"/>
        <c:auto val="1"/>
        <c:lblAlgn val="ctr"/>
        <c:lblOffset val="100"/>
        <c:noMultiLvlLbl val="0"/>
      </c:catAx>
      <c:valAx>
        <c:axId val="44129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1.5604695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1368"/>
        <c:axId val="441294896"/>
      </c:barChart>
      <c:catAx>
        <c:axId val="44129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4896"/>
        <c:crosses val="autoZero"/>
        <c:auto val="1"/>
        <c:lblAlgn val="ctr"/>
        <c:lblOffset val="100"/>
        <c:noMultiLvlLbl val="0"/>
      </c:catAx>
      <c:valAx>
        <c:axId val="44129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1838.4465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89800"/>
        <c:axId val="441295288"/>
      </c:barChart>
      <c:catAx>
        <c:axId val="44128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5288"/>
        <c:crosses val="autoZero"/>
        <c:auto val="1"/>
        <c:lblAlgn val="ctr"/>
        <c:lblOffset val="100"/>
        <c:noMultiLvlLbl val="0"/>
      </c:catAx>
      <c:valAx>
        <c:axId val="44129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8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5673.0522000000001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88232"/>
        <c:axId val="441292544"/>
      </c:barChart>
      <c:catAx>
        <c:axId val="44128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2544"/>
        <c:crosses val="autoZero"/>
        <c:auto val="1"/>
        <c:lblAlgn val="ctr"/>
        <c:lblOffset val="100"/>
        <c:noMultiLvlLbl val="0"/>
      </c:catAx>
      <c:valAx>
        <c:axId val="4412925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8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165.98400000000001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2936"/>
        <c:axId val="441289016"/>
      </c:barChart>
      <c:catAx>
        <c:axId val="44129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89016"/>
        <c:crosses val="autoZero"/>
        <c:auto val="1"/>
        <c:lblAlgn val="ctr"/>
        <c:lblOffset val="100"/>
        <c:noMultiLvlLbl val="0"/>
      </c:catAx>
      <c:valAx>
        <c:axId val="441289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163.94112999999999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6616"/>
        <c:axId val="447622496"/>
      </c:barChart>
      <c:catAx>
        <c:axId val="44761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2496"/>
        <c:crosses val="autoZero"/>
        <c:auto val="1"/>
        <c:lblAlgn val="ctr"/>
        <c:lblOffset val="100"/>
        <c:noMultiLvlLbl val="0"/>
      </c:catAx>
      <c:valAx>
        <c:axId val="44762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17.948937999999998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20144"/>
        <c:axId val="447619752"/>
      </c:barChart>
      <c:catAx>
        <c:axId val="44762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19752"/>
        <c:crosses val="autoZero"/>
        <c:auto val="1"/>
        <c:lblAlgn val="ctr"/>
        <c:lblOffset val="100"/>
        <c:noMultiLvlLbl val="0"/>
      </c:catAx>
      <c:valAx>
        <c:axId val="447619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2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844.41800000000001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7792"/>
        <c:axId val="447620536"/>
      </c:barChart>
      <c:catAx>
        <c:axId val="44761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0536"/>
        <c:crosses val="autoZero"/>
        <c:auto val="1"/>
        <c:lblAlgn val="ctr"/>
        <c:lblOffset val="100"/>
        <c:noMultiLvlLbl val="0"/>
      </c:catAx>
      <c:valAx>
        <c:axId val="4476205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4.7902986000000002E-2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5440"/>
        <c:axId val="447622104"/>
      </c:barChart>
      <c:catAx>
        <c:axId val="4476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2104"/>
        <c:crosses val="autoZero"/>
        <c:auto val="1"/>
        <c:lblAlgn val="ctr"/>
        <c:lblOffset val="100"/>
        <c:noMultiLvlLbl val="0"/>
      </c:catAx>
      <c:valAx>
        <c:axId val="44762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6.1342515999999998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7400"/>
        <c:axId val="447622888"/>
      </c:barChart>
      <c:catAx>
        <c:axId val="44761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2888"/>
        <c:crosses val="autoZero"/>
        <c:auto val="1"/>
        <c:lblAlgn val="ctr"/>
        <c:lblOffset val="100"/>
        <c:noMultiLvlLbl val="0"/>
      </c:catAx>
      <c:valAx>
        <c:axId val="447622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46.951687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67592"/>
        <c:axId val="259170728"/>
      </c:barChart>
      <c:catAx>
        <c:axId val="259167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0728"/>
        <c:crosses val="autoZero"/>
        <c:auto val="1"/>
        <c:lblAlgn val="ctr"/>
        <c:lblOffset val="100"/>
        <c:noMultiLvlLbl val="0"/>
      </c:catAx>
      <c:valAx>
        <c:axId val="2591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67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365.75020000000001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8968"/>
        <c:axId val="447619360"/>
      </c:barChart>
      <c:catAx>
        <c:axId val="44761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19360"/>
        <c:crosses val="autoZero"/>
        <c:auto val="1"/>
        <c:lblAlgn val="ctr"/>
        <c:lblOffset val="100"/>
        <c:noMultiLvlLbl val="0"/>
      </c:catAx>
      <c:valAx>
        <c:axId val="4476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137.10513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5832"/>
        <c:axId val="447616224"/>
      </c:barChart>
      <c:catAx>
        <c:axId val="44761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16224"/>
        <c:crosses val="autoZero"/>
        <c:auto val="1"/>
        <c:lblAlgn val="ctr"/>
        <c:lblOffset val="100"/>
        <c:noMultiLvlLbl val="0"/>
      </c:catAx>
      <c:valAx>
        <c:axId val="44761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12.43</c:v>
                </c:pt>
                <c:pt idx="1">
                  <c:v>9.6259999999999994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582944"/>
        <c:axId val="259588824"/>
      </c:barChart>
      <c:catAx>
        <c:axId val="2595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8824"/>
        <c:crosses val="autoZero"/>
        <c:auto val="1"/>
        <c:lblAlgn val="ctr"/>
        <c:lblOffset val="100"/>
        <c:noMultiLvlLbl val="0"/>
      </c:catAx>
      <c:valAx>
        <c:axId val="259588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13.929171</c:v>
                </c:pt>
                <c:pt idx="1">
                  <c:v>17.351465000000001</c:v>
                </c:pt>
                <c:pt idx="2">
                  <c:v>18.4328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1086.5732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8040"/>
        <c:axId val="259584904"/>
      </c:barChart>
      <c:catAx>
        <c:axId val="25958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4904"/>
        <c:crosses val="autoZero"/>
        <c:auto val="1"/>
        <c:lblAlgn val="ctr"/>
        <c:lblOffset val="100"/>
        <c:noMultiLvlLbl val="0"/>
      </c:catAx>
      <c:valAx>
        <c:axId val="259584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28.516003000000001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9608"/>
        <c:axId val="259587648"/>
      </c:barChart>
      <c:catAx>
        <c:axId val="25958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7648"/>
        <c:crosses val="autoZero"/>
        <c:auto val="1"/>
        <c:lblAlgn val="ctr"/>
        <c:lblOffset val="100"/>
        <c:noMultiLvlLbl val="0"/>
      </c:catAx>
      <c:valAx>
        <c:axId val="259587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76.584000000000003</c:v>
                </c:pt>
                <c:pt idx="1">
                  <c:v>8.5389999999999997</c:v>
                </c:pt>
                <c:pt idx="2">
                  <c:v>14.875999999999999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590392"/>
        <c:axId val="259583336"/>
      </c:barChart>
      <c:catAx>
        <c:axId val="25959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3336"/>
        <c:crosses val="autoZero"/>
        <c:auto val="1"/>
        <c:lblAlgn val="ctr"/>
        <c:lblOffset val="100"/>
        <c:noMultiLvlLbl val="0"/>
      </c:catAx>
      <c:valAx>
        <c:axId val="259583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9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3171.0169999999998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5296"/>
        <c:axId val="259586472"/>
      </c:barChart>
      <c:catAx>
        <c:axId val="25958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6472"/>
        <c:crosses val="autoZero"/>
        <c:auto val="1"/>
        <c:lblAlgn val="ctr"/>
        <c:lblOffset val="100"/>
        <c:noMultiLvlLbl val="0"/>
      </c:catAx>
      <c:valAx>
        <c:axId val="259586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182.94498999999999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4120"/>
        <c:axId val="259585688"/>
      </c:barChart>
      <c:catAx>
        <c:axId val="25958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5688"/>
        <c:crosses val="autoZero"/>
        <c:auto val="1"/>
        <c:lblAlgn val="ctr"/>
        <c:lblOffset val="100"/>
        <c:noMultiLvlLbl val="0"/>
      </c:catAx>
      <c:valAx>
        <c:axId val="259585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717.96343999999999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15528"/>
        <c:axId val="257217096"/>
      </c:barChart>
      <c:catAx>
        <c:axId val="25721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7096"/>
        <c:crosses val="autoZero"/>
        <c:auto val="1"/>
        <c:lblAlgn val="ctr"/>
        <c:lblOffset val="100"/>
        <c:noMultiLvlLbl val="0"/>
      </c:catAx>
      <c:valAx>
        <c:axId val="25721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1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3.5198635999999999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68768"/>
        <c:axId val="259171120"/>
      </c:barChart>
      <c:catAx>
        <c:axId val="25916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1120"/>
        <c:crosses val="autoZero"/>
        <c:auto val="1"/>
        <c:lblAlgn val="ctr"/>
        <c:lblOffset val="100"/>
        <c:noMultiLvlLbl val="0"/>
      </c:catAx>
      <c:valAx>
        <c:axId val="259171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6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12541.245999999999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20232"/>
        <c:axId val="257213568"/>
      </c:barChart>
      <c:catAx>
        <c:axId val="25722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3568"/>
        <c:crosses val="autoZero"/>
        <c:auto val="1"/>
        <c:lblAlgn val="ctr"/>
        <c:lblOffset val="100"/>
        <c:noMultiLvlLbl val="0"/>
      </c:catAx>
      <c:valAx>
        <c:axId val="257213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2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23.425471999999999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18272"/>
        <c:axId val="257217880"/>
      </c:barChart>
      <c:catAx>
        <c:axId val="25721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7880"/>
        <c:crosses val="autoZero"/>
        <c:auto val="1"/>
        <c:lblAlgn val="ctr"/>
        <c:lblOffset val="100"/>
        <c:noMultiLvlLbl val="0"/>
      </c:catAx>
      <c:valAx>
        <c:axId val="257217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1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2.7921472000000001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13960"/>
        <c:axId val="257214352"/>
      </c:barChart>
      <c:catAx>
        <c:axId val="25721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4352"/>
        <c:crosses val="autoZero"/>
        <c:auto val="1"/>
        <c:lblAlgn val="ctr"/>
        <c:lblOffset val="100"/>
        <c:noMultiLvlLbl val="0"/>
      </c:catAx>
      <c:valAx>
        <c:axId val="257214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1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450.93790000000001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67984"/>
        <c:axId val="259169160"/>
      </c:barChart>
      <c:catAx>
        <c:axId val="25916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69160"/>
        <c:crosses val="autoZero"/>
        <c:auto val="1"/>
        <c:lblAlgn val="ctr"/>
        <c:lblOffset val="100"/>
        <c:noMultiLvlLbl val="0"/>
      </c:catAx>
      <c:valAx>
        <c:axId val="2591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6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2.2038631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3080"/>
        <c:axId val="259175040"/>
      </c:barChart>
      <c:catAx>
        <c:axId val="25917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5040"/>
        <c:crosses val="autoZero"/>
        <c:auto val="1"/>
        <c:lblAlgn val="ctr"/>
        <c:lblOffset val="100"/>
        <c:noMultiLvlLbl val="0"/>
      </c:catAx>
      <c:valAx>
        <c:axId val="259175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27.701687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1512"/>
        <c:axId val="259170336"/>
      </c:barChart>
      <c:catAx>
        <c:axId val="25917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0336"/>
        <c:crosses val="autoZero"/>
        <c:auto val="1"/>
        <c:lblAlgn val="ctr"/>
        <c:lblOffset val="100"/>
        <c:noMultiLvlLbl val="0"/>
      </c:catAx>
      <c:valAx>
        <c:axId val="25917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2.7921472000000001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1904"/>
        <c:axId val="259173864"/>
      </c:barChart>
      <c:catAx>
        <c:axId val="2591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3864"/>
        <c:crosses val="autoZero"/>
        <c:auto val="1"/>
        <c:lblAlgn val="ctr"/>
        <c:lblOffset val="100"/>
        <c:noMultiLvlLbl val="0"/>
      </c:catAx>
      <c:valAx>
        <c:axId val="259173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1112.1847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4648"/>
        <c:axId val="441293328"/>
      </c:barChart>
      <c:catAx>
        <c:axId val="2591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3328"/>
        <c:crosses val="autoZero"/>
        <c:auto val="1"/>
        <c:lblAlgn val="ctr"/>
        <c:lblOffset val="100"/>
        <c:noMultiLvlLbl val="0"/>
      </c:catAx>
      <c:valAx>
        <c:axId val="44129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10.824961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1760"/>
        <c:axId val="441290192"/>
      </c:barChart>
      <c:catAx>
        <c:axId val="44129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0192"/>
        <c:crosses val="autoZero"/>
        <c:auto val="1"/>
        <c:lblAlgn val="ctr"/>
        <c:lblOffset val="100"/>
        <c:noMultiLvlLbl val="0"/>
      </c:catAx>
      <c:valAx>
        <c:axId val="441290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이영찬, ID : H1900400)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14일 13:59:29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8" t="s">
        <v>198</v>
      </c>
      <c r="F4" s="69"/>
      <c r="G4" s="69"/>
      <c r="H4" s="70"/>
      <c r="I4" s="46"/>
      <c r="J4" s="68" t="s">
        <v>199</v>
      </c>
      <c r="K4" s="69"/>
      <c r="L4" s="70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3171.0169999999998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105.07932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46.951687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76.584000000000003</v>
      </c>
      <c r="G8" s="59">
        <f>'DRIs DATA 입력'!G8</f>
        <v>8.5389999999999997</v>
      </c>
      <c r="H8" s="59">
        <f>'DRIs DATA 입력'!H8</f>
        <v>14.875999999999999</v>
      </c>
      <c r="I8" s="46"/>
      <c r="J8" s="59" t="s">
        <v>216</v>
      </c>
      <c r="K8" s="59">
        <f>'DRIs DATA 입력'!K8</f>
        <v>12.43</v>
      </c>
      <c r="L8" s="59">
        <f>'DRIs DATA 입력'!L8</f>
        <v>9.6259999999999994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1086.5732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28.516003000000001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3.5198635999999999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450.93790000000001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182.94498999999999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3.4648469999999998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2.2038631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27.701687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2.7921472000000001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1112.1847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10.824961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2.7068086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1.5604695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717.96343999999999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1838.4465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12541.245999999999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5673.0522000000001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165.98400000000001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163.94112999999999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23.425471999999999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17.948937999999998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844.41800000000001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4.7902986000000002E-2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6.1342515999999998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365.75020000000001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137.10513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C6" sqref="C6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278</v>
      </c>
      <c r="C1" s="158"/>
      <c r="D1" s="158"/>
      <c r="E1" s="158"/>
      <c r="F1" s="158"/>
      <c r="G1" s="159" t="s">
        <v>277</v>
      </c>
      <c r="H1" s="158" t="s">
        <v>279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</row>
    <row r="2" spans="1:6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</row>
    <row r="3" spans="1:62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158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</row>
    <row r="4" spans="1:62">
      <c r="A4" s="66" t="s">
        <v>56</v>
      </c>
      <c r="B4" s="66"/>
      <c r="C4" s="66"/>
      <c r="D4" s="158"/>
      <c r="E4" s="68" t="s">
        <v>198</v>
      </c>
      <c r="F4" s="69"/>
      <c r="G4" s="69"/>
      <c r="H4" s="70"/>
      <c r="I4" s="158"/>
      <c r="J4" s="68" t="s">
        <v>199</v>
      </c>
      <c r="K4" s="69"/>
      <c r="L4" s="70"/>
      <c r="M4" s="158"/>
      <c r="N4" s="66" t="s">
        <v>200</v>
      </c>
      <c r="O4" s="66"/>
      <c r="P4" s="66"/>
      <c r="Q4" s="66"/>
      <c r="R4" s="66"/>
      <c r="S4" s="66"/>
      <c r="T4" s="158"/>
      <c r="U4" s="66" t="s">
        <v>201</v>
      </c>
      <c r="V4" s="66"/>
      <c r="W4" s="66"/>
      <c r="X4" s="66"/>
      <c r="Y4" s="66"/>
      <c r="Z4" s="66"/>
      <c r="AA4" s="158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</row>
    <row r="6" spans="1:62">
      <c r="A6" s="160" t="s">
        <v>56</v>
      </c>
      <c r="B6" s="160">
        <v>2200</v>
      </c>
      <c r="C6" s="160">
        <v>3171.0169999999998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50</v>
      </c>
      <c r="P6" s="160">
        <v>60</v>
      </c>
      <c r="Q6" s="160">
        <v>0</v>
      </c>
      <c r="R6" s="160">
        <v>0</v>
      </c>
      <c r="S6" s="160">
        <v>105.07932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46.951687</v>
      </c>
      <c r="AA6" s="158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</row>
    <row r="8" spans="1:62">
      <c r="A8" s="158"/>
      <c r="B8" s="158"/>
      <c r="C8" s="158"/>
      <c r="D8" s="158"/>
      <c r="E8" s="160" t="s">
        <v>216</v>
      </c>
      <c r="F8" s="160">
        <v>76.584000000000003</v>
      </c>
      <c r="G8" s="160">
        <v>8.5389999999999997</v>
      </c>
      <c r="H8" s="160">
        <v>14.875999999999999</v>
      </c>
      <c r="I8" s="158"/>
      <c r="J8" s="160" t="s">
        <v>216</v>
      </c>
      <c r="K8" s="160">
        <v>12.43</v>
      </c>
      <c r="L8" s="160">
        <v>9.6259999999999994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</row>
    <row r="9" spans="1:62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</row>
    <row r="10" spans="1:62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</row>
    <row r="11" spans="1:62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</row>
    <row r="12" spans="1:62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</row>
    <row r="13" spans="1:62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</row>
    <row r="14" spans="1:62">
      <c r="A14" s="66" t="s">
        <v>218</v>
      </c>
      <c r="B14" s="66"/>
      <c r="C14" s="66"/>
      <c r="D14" s="66"/>
      <c r="E14" s="66"/>
      <c r="F14" s="66"/>
      <c r="G14" s="158"/>
      <c r="H14" s="66" t="s">
        <v>219</v>
      </c>
      <c r="I14" s="66"/>
      <c r="J14" s="66"/>
      <c r="K14" s="66"/>
      <c r="L14" s="66"/>
      <c r="M14" s="66"/>
      <c r="N14" s="158"/>
      <c r="O14" s="66" t="s">
        <v>220</v>
      </c>
      <c r="P14" s="66"/>
      <c r="Q14" s="66"/>
      <c r="R14" s="66"/>
      <c r="S14" s="66"/>
      <c r="T14" s="66"/>
      <c r="U14" s="158"/>
      <c r="V14" s="66" t="s">
        <v>221</v>
      </c>
      <c r="W14" s="66"/>
      <c r="X14" s="66"/>
      <c r="Y14" s="66"/>
      <c r="Z14" s="66"/>
      <c r="AA14" s="66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</row>
    <row r="16" spans="1:62">
      <c r="A16" s="160" t="s">
        <v>222</v>
      </c>
      <c r="B16" s="160">
        <v>530</v>
      </c>
      <c r="C16" s="160">
        <v>750</v>
      </c>
      <c r="D16" s="160">
        <v>0</v>
      </c>
      <c r="E16" s="160">
        <v>3000</v>
      </c>
      <c r="F16" s="160">
        <v>1086.5732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28.516003000000001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3.5198635999999999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450.93790000000001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</row>
    <row r="17" spans="1:62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</row>
    <row r="18" spans="1:62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</row>
    <row r="19" spans="1:62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</row>
    <row r="20" spans="1:62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</row>
    <row r="21" spans="1:62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</row>
    <row r="22" spans="1:62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</row>
    <row r="23" spans="1:62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>
      <c r="A24" s="66" t="s">
        <v>224</v>
      </c>
      <c r="B24" s="66"/>
      <c r="C24" s="66"/>
      <c r="D24" s="66"/>
      <c r="E24" s="66"/>
      <c r="F24" s="66"/>
      <c r="G24" s="158"/>
      <c r="H24" s="66" t="s">
        <v>225</v>
      </c>
      <c r="I24" s="66"/>
      <c r="J24" s="66"/>
      <c r="K24" s="66"/>
      <c r="L24" s="66"/>
      <c r="M24" s="66"/>
      <c r="N24" s="158"/>
      <c r="O24" s="66" t="s">
        <v>226</v>
      </c>
      <c r="P24" s="66"/>
      <c r="Q24" s="66"/>
      <c r="R24" s="66"/>
      <c r="S24" s="66"/>
      <c r="T24" s="66"/>
      <c r="U24" s="158"/>
      <c r="V24" s="66" t="s">
        <v>227</v>
      </c>
      <c r="W24" s="66"/>
      <c r="X24" s="66"/>
      <c r="Y24" s="66"/>
      <c r="Z24" s="66"/>
      <c r="AA24" s="66"/>
      <c r="AB24" s="158"/>
      <c r="AC24" s="66" t="s">
        <v>228</v>
      </c>
      <c r="AD24" s="66"/>
      <c r="AE24" s="66"/>
      <c r="AF24" s="66"/>
      <c r="AG24" s="66"/>
      <c r="AH24" s="66"/>
      <c r="AI24" s="158"/>
      <c r="AJ24" s="66" t="s">
        <v>229</v>
      </c>
      <c r="AK24" s="66"/>
      <c r="AL24" s="66"/>
      <c r="AM24" s="66"/>
      <c r="AN24" s="66"/>
      <c r="AO24" s="66"/>
      <c r="AP24" s="158"/>
      <c r="AQ24" s="66" t="s">
        <v>230</v>
      </c>
      <c r="AR24" s="66"/>
      <c r="AS24" s="66"/>
      <c r="AT24" s="66"/>
      <c r="AU24" s="66"/>
      <c r="AV24" s="66"/>
      <c r="AW24" s="158"/>
      <c r="AX24" s="66" t="s">
        <v>231</v>
      </c>
      <c r="AY24" s="66"/>
      <c r="AZ24" s="66"/>
      <c r="BA24" s="66"/>
      <c r="BB24" s="66"/>
      <c r="BC24" s="66"/>
      <c r="BD24" s="158"/>
      <c r="BE24" s="66" t="s">
        <v>232</v>
      </c>
      <c r="BF24" s="66"/>
      <c r="BG24" s="66"/>
      <c r="BH24" s="66"/>
      <c r="BI24" s="66"/>
      <c r="BJ24" s="66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182.94498999999999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3.4648469999999998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2.2038631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27.701687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2.7921472000000001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1112.1847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10.824961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2.7068086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1.5604695</v>
      </c>
    </row>
    <row r="27" spans="1:62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</row>
    <row r="28" spans="1:62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</row>
    <row r="29" spans="1:62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</row>
    <row r="30" spans="1:62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</row>
    <row r="31" spans="1:62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</row>
    <row r="32" spans="1:62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</row>
    <row r="33" spans="1:68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6" t="s">
        <v>235</v>
      </c>
      <c r="B34" s="66"/>
      <c r="C34" s="66"/>
      <c r="D34" s="66"/>
      <c r="E34" s="66"/>
      <c r="F34" s="66"/>
      <c r="G34" s="158"/>
      <c r="H34" s="66" t="s">
        <v>236</v>
      </c>
      <c r="I34" s="66"/>
      <c r="J34" s="66"/>
      <c r="K34" s="66"/>
      <c r="L34" s="66"/>
      <c r="M34" s="66"/>
      <c r="N34" s="158"/>
      <c r="O34" s="66" t="s">
        <v>237</v>
      </c>
      <c r="P34" s="66"/>
      <c r="Q34" s="66"/>
      <c r="R34" s="66"/>
      <c r="S34" s="66"/>
      <c r="T34" s="66"/>
      <c r="U34" s="158"/>
      <c r="V34" s="66" t="s">
        <v>238</v>
      </c>
      <c r="W34" s="66"/>
      <c r="X34" s="66"/>
      <c r="Y34" s="66"/>
      <c r="Z34" s="66"/>
      <c r="AA34" s="66"/>
      <c r="AB34" s="158"/>
      <c r="AC34" s="66" t="s">
        <v>239</v>
      </c>
      <c r="AD34" s="66"/>
      <c r="AE34" s="66"/>
      <c r="AF34" s="66"/>
      <c r="AG34" s="66"/>
      <c r="AH34" s="66"/>
      <c r="AI34" s="158"/>
      <c r="AJ34" s="66" t="s">
        <v>240</v>
      </c>
      <c r="AK34" s="66"/>
      <c r="AL34" s="66"/>
      <c r="AM34" s="66"/>
      <c r="AN34" s="66"/>
      <c r="AO34" s="66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717.96343999999999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1838.4465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12541.245999999999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5673.0522000000001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165.98400000000001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163.94112999999999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</row>
    <row r="38" spans="1:68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</row>
    <row r="39" spans="1:68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</row>
    <row r="40" spans="1:68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</row>
    <row r="41" spans="1:68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</row>
    <row r="42" spans="1:68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</row>
    <row r="43" spans="1:68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>
      <c r="A44" s="66" t="s">
        <v>242</v>
      </c>
      <c r="B44" s="66"/>
      <c r="C44" s="66"/>
      <c r="D44" s="66"/>
      <c r="E44" s="66"/>
      <c r="F44" s="66"/>
      <c r="G44" s="158"/>
      <c r="H44" s="66" t="s">
        <v>243</v>
      </c>
      <c r="I44" s="66"/>
      <c r="J44" s="66"/>
      <c r="K44" s="66"/>
      <c r="L44" s="66"/>
      <c r="M44" s="66"/>
      <c r="N44" s="158"/>
      <c r="O44" s="66" t="s">
        <v>244</v>
      </c>
      <c r="P44" s="66"/>
      <c r="Q44" s="66"/>
      <c r="R44" s="66"/>
      <c r="S44" s="66"/>
      <c r="T44" s="66"/>
      <c r="U44" s="158"/>
      <c r="V44" s="66" t="s">
        <v>245</v>
      </c>
      <c r="W44" s="66"/>
      <c r="X44" s="66"/>
      <c r="Y44" s="66"/>
      <c r="Z44" s="66"/>
      <c r="AA44" s="66"/>
      <c r="AB44" s="158"/>
      <c r="AC44" s="66" t="s">
        <v>246</v>
      </c>
      <c r="AD44" s="66"/>
      <c r="AE44" s="66"/>
      <c r="AF44" s="66"/>
      <c r="AG44" s="66"/>
      <c r="AH44" s="66"/>
      <c r="AI44" s="158"/>
      <c r="AJ44" s="66" t="s">
        <v>247</v>
      </c>
      <c r="AK44" s="66"/>
      <c r="AL44" s="66"/>
      <c r="AM44" s="66"/>
      <c r="AN44" s="66"/>
      <c r="AO44" s="66"/>
      <c r="AP44" s="158"/>
      <c r="AQ44" s="66" t="s">
        <v>248</v>
      </c>
      <c r="AR44" s="66"/>
      <c r="AS44" s="66"/>
      <c r="AT44" s="66"/>
      <c r="AU44" s="66"/>
      <c r="AV44" s="66"/>
      <c r="AW44" s="158"/>
      <c r="AX44" s="66" t="s">
        <v>249</v>
      </c>
      <c r="AY44" s="66"/>
      <c r="AZ44" s="66"/>
      <c r="BA44" s="66"/>
      <c r="BB44" s="66"/>
      <c r="BC44" s="66"/>
      <c r="BD44" s="158"/>
      <c r="BE44" s="66" t="s">
        <v>250</v>
      </c>
      <c r="BF44" s="66"/>
      <c r="BG44" s="66"/>
      <c r="BH44" s="66"/>
      <c r="BI44" s="66"/>
      <c r="BJ44" s="66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23.425471999999999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17.948937999999998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844.41800000000001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4.7902986000000002E-2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6.1342515999999998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365.75020000000001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137.10513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E4:H4"/>
    <mergeCell ref="N4:S4"/>
    <mergeCell ref="J4:L4"/>
    <mergeCell ref="A14:F14"/>
    <mergeCell ref="H14:M14"/>
    <mergeCell ref="O14:T14"/>
    <mergeCell ref="AX44:BC44"/>
    <mergeCell ref="A43:BJ43"/>
    <mergeCell ref="BE44:BJ44"/>
    <mergeCell ref="AQ44:AV44"/>
    <mergeCell ref="A44:F44"/>
    <mergeCell ref="H44:M44"/>
    <mergeCell ref="O44:T44"/>
    <mergeCell ref="A23:BJ23"/>
    <mergeCell ref="A3:Z3"/>
    <mergeCell ref="U4:Z4"/>
    <mergeCell ref="A4:C4"/>
    <mergeCell ref="AJ34:AO34"/>
    <mergeCell ref="A33:AO33"/>
    <mergeCell ref="A34:F34"/>
    <mergeCell ref="H34:M34"/>
    <mergeCell ref="O34:T34"/>
    <mergeCell ref="V34:AA34"/>
    <mergeCell ref="AC34:AH3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5" sqref="G15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280</v>
      </c>
      <c r="B2" s="63" t="s">
        <v>281</v>
      </c>
      <c r="C2" s="63" t="s">
        <v>282</v>
      </c>
      <c r="D2" s="63">
        <v>51</v>
      </c>
      <c r="E2" s="63">
        <v>3171.0169999999998</v>
      </c>
      <c r="F2" s="63">
        <v>540.95119999999997</v>
      </c>
      <c r="G2" s="63">
        <v>60.316769999999998</v>
      </c>
      <c r="H2" s="63">
        <v>33.564964000000003</v>
      </c>
      <c r="I2" s="63">
        <v>26.751804</v>
      </c>
      <c r="J2" s="63">
        <v>105.07932</v>
      </c>
      <c r="K2" s="63">
        <v>62.845190000000002</v>
      </c>
      <c r="L2" s="63">
        <v>42.234139999999996</v>
      </c>
      <c r="M2" s="63">
        <v>46.951687</v>
      </c>
      <c r="N2" s="63">
        <v>3.0854916999999999</v>
      </c>
      <c r="O2" s="63">
        <v>25.223799</v>
      </c>
      <c r="P2" s="63">
        <v>1487.8889999999999</v>
      </c>
      <c r="Q2" s="63">
        <v>52.071896000000002</v>
      </c>
      <c r="R2" s="63">
        <v>1086.5732</v>
      </c>
      <c r="S2" s="63">
        <v>81.328620000000001</v>
      </c>
      <c r="T2" s="63">
        <v>12062.934999999999</v>
      </c>
      <c r="U2" s="63">
        <v>3.5198635999999999</v>
      </c>
      <c r="V2" s="63">
        <v>28.516003000000001</v>
      </c>
      <c r="W2" s="63">
        <v>450.93790000000001</v>
      </c>
      <c r="X2" s="63">
        <v>182.94498999999999</v>
      </c>
      <c r="Y2" s="63">
        <v>3.4648469999999998</v>
      </c>
      <c r="Z2" s="63">
        <v>2.2038631</v>
      </c>
      <c r="AA2" s="63">
        <v>27.701687</v>
      </c>
      <c r="AB2" s="63">
        <v>2.7921472000000001</v>
      </c>
      <c r="AC2" s="63">
        <v>1112.1847</v>
      </c>
      <c r="AD2" s="63">
        <v>10.824961</v>
      </c>
      <c r="AE2" s="63">
        <v>2.7068086</v>
      </c>
      <c r="AF2" s="63">
        <v>1.5604695</v>
      </c>
      <c r="AG2" s="63">
        <v>717.96343999999999</v>
      </c>
      <c r="AH2" s="63">
        <v>514.03489999999999</v>
      </c>
      <c r="AI2" s="63">
        <v>203.92852999999999</v>
      </c>
      <c r="AJ2" s="63">
        <v>1838.4465</v>
      </c>
      <c r="AK2" s="63">
        <v>12541.245999999999</v>
      </c>
      <c r="AL2" s="63">
        <v>165.98400000000001</v>
      </c>
      <c r="AM2" s="63">
        <v>5673.0522000000001</v>
      </c>
      <c r="AN2" s="63">
        <v>163.94112999999999</v>
      </c>
      <c r="AO2" s="63">
        <v>23.425471999999999</v>
      </c>
      <c r="AP2" s="63">
        <v>18.244423000000001</v>
      </c>
      <c r="AQ2" s="63">
        <v>5.1810499999999999</v>
      </c>
      <c r="AR2" s="63">
        <v>17.948937999999998</v>
      </c>
      <c r="AS2" s="63">
        <v>844.41800000000001</v>
      </c>
      <c r="AT2" s="63">
        <v>4.7902986000000002E-2</v>
      </c>
      <c r="AU2" s="63">
        <v>6.1342515999999998</v>
      </c>
      <c r="AV2" s="63">
        <v>365.75020000000001</v>
      </c>
      <c r="AW2" s="63">
        <v>137.10513</v>
      </c>
      <c r="AX2" s="63">
        <v>0.18861249999999999</v>
      </c>
      <c r="AY2" s="63">
        <v>2.1341307</v>
      </c>
      <c r="AZ2" s="63">
        <v>307.85106999999999</v>
      </c>
      <c r="BA2" s="63">
        <v>49.724074999999999</v>
      </c>
      <c r="BB2" s="63">
        <v>13.929171</v>
      </c>
      <c r="BC2" s="63">
        <v>17.351465000000001</v>
      </c>
      <c r="BD2" s="63">
        <v>18.4328</v>
      </c>
      <c r="BE2" s="63">
        <v>1.5679052</v>
      </c>
      <c r="BF2" s="63">
        <v>8.1314569999999993</v>
      </c>
      <c r="BG2" s="63">
        <v>1.1518281E-3</v>
      </c>
      <c r="BH2" s="63">
        <v>1.4457819E-3</v>
      </c>
      <c r="BI2" s="63">
        <v>1.3356330999999999E-3</v>
      </c>
      <c r="BJ2" s="63">
        <v>4.4012282E-2</v>
      </c>
      <c r="BK2" s="63">
        <v>8.8602166000000004E-5</v>
      </c>
      <c r="BL2" s="63">
        <v>0.74545950000000005</v>
      </c>
      <c r="BM2" s="63">
        <v>9.5901479999999992</v>
      </c>
      <c r="BN2" s="63">
        <v>3.2840351999999999</v>
      </c>
      <c r="BO2" s="63">
        <v>146.45456999999999</v>
      </c>
      <c r="BP2" s="63">
        <v>29.275773999999998</v>
      </c>
      <c r="BQ2" s="63">
        <v>48.109780000000001</v>
      </c>
      <c r="BR2" s="63">
        <v>160.27108999999999</v>
      </c>
      <c r="BS2" s="63">
        <v>32.701419999999999</v>
      </c>
      <c r="BT2" s="63">
        <v>39.62773</v>
      </c>
      <c r="BU2" s="63">
        <v>0.26133656999999999</v>
      </c>
      <c r="BV2" s="63">
        <v>4.8012428000000003E-2</v>
      </c>
      <c r="BW2" s="63">
        <v>2.4946442000000002</v>
      </c>
      <c r="BX2" s="63">
        <v>2.8234729999999999</v>
      </c>
      <c r="BY2" s="63">
        <v>0.12240781000000001</v>
      </c>
      <c r="BZ2" s="63">
        <v>1.0289473E-3</v>
      </c>
      <c r="CA2" s="63">
        <v>0.75384693999999997</v>
      </c>
      <c r="CB2" s="63">
        <v>2.2650955E-2</v>
      </c>
      <c r="CC2" s="63">
        <v>0.30905070000000001</v>
      </c>
      <c r="CD2" s="63">
        <v>1.9298729999999999</v>
      </c>
      <c r="CE2" s="63">
        <v>8.3896970000000001E-2</v>
      </c>
      <c r="CF2" s="63">
        <v>0.35701280000000002</v>
      </c>
      <c r="CG2" s="63">
        <v>4.9500000000000003E-7</v>
      </c>
      <c r="CH2" s="63">
        <v>7.7556150000000004E-2</v>
      </c>
      <c r="CI2" s="63">
        <v>3.0700786000000001E-2</v>
      </c>
      <c r="CJ2" s="63">
        <v>4.0208300000000001</v>
      </c>
      <c r="CK2" s="63">
        <v>1.8049888E-2</v>
      </c>
      <c r="CL2" s="63">
        <v>2.2438842999999999</v>
      </c>
      <c r="CM2" s="63">
        <v>8.8000489999999996</v>
      </c>
      <c r="CN2" s="63">
        <v>4011.5630000000001</v>
      </c>
      <c r="CO2" s="63">
        <v>6816.7380000000003</v>
      </c>
      <c r="CP2" s="63">
        <v>3834.268</v>
      </c>
      <c r="CQ2" s="63">
        <v>1374.2184999999999</v>
      </c>
      <c r="CR2" s="63">
        <v>757.47295999999994</v>
      </c>
      <c r="CS2" s="63">
        <v>772.40869999999995</v>
      </c>
      <c r="CT2" s="63">
        <v>3978.4492</v>
      </c>
      <c r="CU2" s="63">
        <v>2247.4045000000001</v>
      </c>
      <c r="CV2" s="63">
        <v>2456.7148000000002</v>
      </c>
      <c r="CW2" s="63">
        <v>2582.5810000000001</v>
      </c>
      <c r="CX2" s="63">
        <v>818.34220000000005</v>
      </c>
      <c r="CY2" s="63">
        <v>5201.3842999999997</v>
      </c>
      <c r="CZ2" s="63">
        <v>2539.1968000000002</v>
      </c>
      <c r="DA2" s="63">
        <v>6191.7847000000002</v>
      </c>
      <c r="DB2" s="63">
        <v>6067.8135000000002</v>
      </c>
      <c r="DC2" s="63">
        <v>8745.9069999999992</v>
      </c>
      <c r="DD2" s="63">
        <v>13483.592000000001</v>
      </c>
      <c r="DE2" s="63">
        <v>2774.0005000000001</v>
      </c>
      <c r="DF2" s="63">
        <v>6710.7380000000003</v>
      </c>
      <c r="DG2" s="63">
        <v>3088.6242999999999</v>
      </c>
      <c r="DH2" s="63">
        <v>124.76730000000001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49.724074999999999</v>
      </c>
      <c r="B6">
        <f>BB2</f>
        <v>13.929171</v>
      </c>
      <c r="C6">
        <f>BC2</f>
        <v>17.351465000000001</v>
      </c>
      <c r="D6">
        <f>BD2</f>
        <v>18.4328</v>
      </c>
    </row>
    <row r="7" spans="1:11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J11" sqref="J11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255</v>
      </c>
      <c r="B2" s="55">
        <v>25165</v>
      </c>
      <c r="C2" s="56">
        <f ca="1">YEAR(TODAY())-YEAR(B2)+IF(TODAY()&gt;=DATE(YEAR(TODAY()),MONTH(B2),DAY(B2)),0,-1)</f>
        <v>52</v>
      </c>
      <c r="E2" s="52">
        <v>186.8</v>
      </c>
      <c r="F2" s="53" t="s">
        <v>39</v>
      </c>
      <c r="G2" s="52">
        <v>89.4</v>
      </c>
      <c r="H2" s="51" t="s">
        <v>41</v>
      </c>
      <c r="I2" s="71">
        <f>ROUND(G3/E3^2,1)</f>
        <v>25.6</v>
      </c>
    </row>
    <row r="3" spans="1:9">
      <c r="E3" s="51">
        <f>E2/100</f>
        <v>1.8680000000000001</v>
      </c>
      <c r="F3" s="51" t="s">
        <v>40</v>
      </c>
      <c r="G3" s="51">
        <f>G2</f>
        <v>89.4</v>
      </c>
      <c r="H3" s="51" t="s">
        <v>41</v>
      </c>
      <c r="I3" s="71"/>
    </row>
    <row r="4" spans="1:9">
      <c r="A4" t="s">
        <v>273</v>
      </c>
    </row>
    <row r="5" spans="1:9">
      <c r="B5" s="60">
        <v>44088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이영찬, ID : H1900400)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2020년 12월 14일 13:59:29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6" t="s">
        <v>196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1:19" ht="18" customHeight="1">
      <c r="A3" s="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19" ht="18" customHeight="1" thickBot="1">
      <c r="A4" s="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</row>
    <row r="5" spans="1:19" ht="18" customHeight="1">
      <c r="A5" s="6"/>
      <c r="B5" s="74" t="s">
        <v>275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</row>
    <row r="6" spans="1:19" ht="18" customHeight="1"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1:19" ht="18" customHeight="1"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</row>
    <row r="8" spans="1:19" ht="18" customHeight="1"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</row>
    <row r="9" spans="1:19" ht="18" customHeight="1" thickBot="1"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</row>
    <row r="10" spans="1:19" ht="18" customHeight="1">
      <c r="C10" s="84" t="s">
        <v>30</v>
      </c>
      <c r="D10" s="84"/>
      <c r="E10" s="85"/>
      <c r="F10" s="88">
        <f>'개인정보 및 신체계측 입력'!B5</f>
        <v>44088</v>
      </c>
      <c r="G10" s="89"/>
      <c r="H10" s="89"/>
      <c r="I10" s="89"/>
      <c r="K10" s="105" t="s">
        <v>33</v>
      </c>
      <c r="L10" s="106"/>
      <c r="M10" s="105" t="s">
        <v>34</v>
      </c>
      <c r="N10" s="106"/>
      <c r="O10" s="105" t="s">
        <v>35</v>
      </c>
      <c r="P10" s="105"/>
      <c r="Q10" s="105"/>
      <c r="R10" s="105"/>
      <c r="S10" s="105"/>
    </row>
    <row r="11" spans="1:19" ht="18" customHeight="1" thickBot="1">
      <c r="C11" s="86"/>
      <c r="D11" s="86"/>
      <c r="E11" s="87"/>
      <c r="F11" s="90"/>
      <c r="G11" s="90"/>
      <c r="H11" s="90"/>
      <c r="I11" s="90"/>
      <c r="K11" s="107"/>
      <c r="L11" s="108"/>
      <c r="M11" s="107"/>
      <c r="N11" s="108"/>
      <c r="O11" s="107"/>
      <c r="P11" s="107"/>
      <c r="Q11" s="107"/>
      <c r="R11" s="107"/>
      <c r="S11" s="107"/>
    </row>
    <row r="12" spans="1:19" ht="18" customHeight="1">
      <c r="C12" s="84" t="s">
        <v>32</v>
      </c>
      <c r="D12" s="84"/>
      <c r="E12" s="85"/>
      <c r="F12" s="93">
        <f ca="1">'개인정보 및 신체계측 입력'!C2</f>
        <v>52</v>
      </c>
      <c r="G12" s="93"/>
      <c r="H12" s="93"/>
      <c r="I12" s="93"/>
      <c r="K12" s="122">
        <f>'개인정보 및 신체계측 입력'!E2</f>
        <v>186.8</v>
      </c>
      <c r="L12" s="123"/>
      <c r="M12" s="116">
        <f>'개인정보 및 신체계측 입력'!G2</f>
        <v>89.4</v>
      </c>
      <c r="N12" s="117"/>
      <c r="O12" s="112" t="s">
        <v>271</v>
      </c>
      <c r="P12" s="106"/>
      <c r="Q12" s="89">
        <f>'개인정보 및 신체계측 입력'!I2</f>
        <v>25.6</v>
      </c>
      <c r="R12" s="89"/>
      <c r="S12" s="89"/>
    </row>
    <row r="13" spans="1:19" ht="18" customHeight="1" thickBot="1">
      <c r="C13" s="91"/>
      <c r="D13" s="91"/>
      <c r="E13" s="92"/>
      <c r="F13" s="94"/>
      <c r="G13" s="94"/>
      <c r="H13" s="94"/>
      <c r="I13" s="94"/>
      <c r="K13" s="124"/>
      <c r="L13" s="125"/>
      <c r="M13" s="118"/>
      <c r="N13" s="119"/>
      <c r="O13" s="113"/>
      <c r="P13" s="114"/>
      <c r="Q13" s="90"/>
      <c r="R13" s="90"/>
      <c r="S13" s="90"/>
    </row>
    <row r="14" spans="1:19" ht="18" customHeight="1">
      <c r="C14" s="86" t="s">
        <v>31</v>
      </c>
      <c r="D14" s="86"/>
      <c r="E14" s="87"/>
      <c r="F14" s="90" t="str">
        <f>MID('DRIs DATA'!B1,28,3)</f>
        <v>이영찬</v>
      </c>
      <c r="G14" s="90"/>
      <c r="H14" s="90"/>
      <c r="I14" s="90"/>
      <c r="K14" s="124"/>
      <c r="L14" s="125"/>
      <c r="M14" s="118"/>
      <c r="N14" s="119"/>
      <c r="O14" s="113"/>
      <c r="P14" s="114"/>
      <c r="Q14" s="90"/>
      <c r="R14" s="90"/>
      <c r="S14" s="90"/>
    </row>
    <row r="15" spans="1:19" ht="18" customHeight="1" thickBot="1">
      <c r="C15" s="91"/>
      <c r="D15" s="91"/>
      <c r="E15" s="92"/>
      <c r="F15" s="99"/>
      <c r="G15" s="99"/>
      <c r="H15" s="99"/>
      <c r="I15" s="99"/>
      <c r="K15" s="126"/>
      <c r="L15" s="127"/>
      <c r="M15" s="120"/>
      <c r="N15" s="121"/>
      <c r="O15" s="115"/>
      <c r="P15" s="108"/>
      <c r="Q15" s="99"/>
      <c r="R15" s="99"/>
      <c r="S15" s="99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8" t="s">
        <v>42</v>
      </c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30"/>
    </row>
    <row r="20" spans="2:20" ht="18" customHeight="1" thickBot="1">
      <c r="B20" s="131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3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9" t="s">
        <v>43</v>
      </c>
      <c r="E36" s="79"/>
      <c r="F36" s="79"/>
      <c r="G36" s="79"/>
      <c r="H36" s="79"/>
      <c r="I36" s="34">
        <f>'DRIs DATA'!F8</f>
        <v>76.584000000000003</v>
      </c>
      <c r="J36" s="82" t="s">
        <v>44</v>
      </c>
      <c r="K36" s="82"/>
      <c r="L36" s="82"/>
      <c r="M36" s="82"/>
      <c r="N36" s="35"/>
      <c r="O36" s="102" t="s">
        <v>45</v>
      </c>
      <c r="P36" s="102"/>
      <c r="Q36" s="102"/>
      <c r="R36" s="102"/>
      <c r="S36" s="102"/>
      <c r="T36" s="6"/>
    </row>
    <row r="37" spans="2:20" ht="18" customHeight="1">
      <c r="B37" s="12"/>
      <c r="C37" s="100" t="s">
        <v>182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6"/>
    </row>
    <row r="38" spans="2:20" ht="18" customHeight="1">
      <c r="B38" s="12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6"/>
    </row>
    <row r="39" spans="2:20" ht="18" customHeight="1" thickBot="1">
      <c r="B39" s="12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9" t="s">
        <v>43</v>
      </c>
      <c r="E41" s="79"/>
      <c r="F41" s="79"/>
      <c r="G41" s="79"/>
      <c r="H41" s="79"/>
      <c r="I41" s="34">
        <f>'DRIs DATA'!G8</f>
        <v>8.5389999999999997</v>
      </c>
      <c r="J41" s="82" t="s">
        <v>44</v>
      </c>
      <c r="K41" s="82"/>
      <c r="L41" s="82"/>
      <c r="M41" s="82"/>
      <c r="N41" s="35"/>
      <c r="O41" s="83" t="s">
        <v>49</v>
      </c>
      <c r="P41" s="83"/>
      <c r="Q41" s="83"/>
      <c r="R41" s="83"/>
      <c r="S41" s="83"/>
      <c r="T41" s="6"/>
    </row>
    <row r="42" spans="2:20" ht="18" customHeight="1">
      <c r="B42" s="6"/>
      <c r="C42" s="104" t="s">
        <v>184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6"/>
    </row>
    <row r="43" spans="2:20" ht="18" customHeight="1">
      <c r="B43" s="6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6"/>
    </row>
    <row r="44" spans="2:20" ht="18" customHeight="1" thickBot="1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3" t="s">
        <v>43</v>
      </c>
      <c r="E46" s="103"/>
      <c r="F46" s="103"/>
      <c r="G46" s="103"/>
      <c r="H46" s="103"/>
      <c r="I46" s="34">
        <f>'DRIs DATA'!H8</f>
        <v>14.875999999999999</v>
      </c>
      <c r="J46" s="82" t="s">
        <v>44</v>
      </c>
      <c r="K46" s="82"/>
      <c r="L46" s="82"/>
      <c r="M46" s="82"/>
      <c r="N46" s="35"/>
      <c r="O46" s="83" t="s">
        <v>48</v>
      </c>
      <c r="P46" s="83"/>
      <c r="Q46" s="83"/>
      <c r="R46" s="83"/>
      <c r="S46" s="83"/>
      <c r="T46" s="6"/>
    </row>
    <row r="47" spans="2:20" ht="18" customHeight="1">
      <c r="B47" s="6"/>
      <c r="C47" s="104" t="s">
        <v>183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6"/>
    </row>
    <row r="48" spans="2:20" ht="18" customHeight="1" thickBot="1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8" t="s">
        <v>191</v>
      </c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30"/>
    </row>
    <row r="54" spans="1:20" ht="18" customHeight="1" thickBot="1">
      <c r="B54" s="131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3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8" t="s">
        <v>164</v>
      </c>
      <c r="D69" s="78"/>
      <c r="E69" s="78"/>
      <c r="F69" s="78"/>
      <c r="G69" s="78"/>
      <c r="H69" s="79" t="s">
        <v>170</v>
      </c>
      <c r="I69" s="79"/>
      <c r="J69" s="79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0">
        <f>ROUND('그룹 전체 사용자의 일일 입력'!D6/MAX('그룹 전체 사용자의 일일 입력'!$B$6,'그룹 전체 사용자의 일일 입력'!$C$6,'그룹 전체 사용자의 일일 입력'!$D$6),1)</f>
        <v>1</v>
      </c>
      <c r="P69" s="80"/>
      <c r="Q69" s="37" t="s">
        <v>54</v>
      </c>
      <c r="R69" s="35"/>
      <c r="S69" s="35"/>
      <c r="T69" s="6"/>
    </row>
    <row r="70" spans="2:21" ht="18" customHeight="1" thickBot="1">
      <c r="B70" s="6"/>
      <c r="C70" s="81" t="s">
        <v>165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8" t="s">
        <v>51</v>
      </c>
      <c r="D72" s="78"/>
      <c r="E72" s="78"/>
      <c r="F72" s="78"/>
      <c r="G72" s="78"/>
      <c r="H72" s="38"/>
      <c r="I72" s="79" t="s">
        <v>52</v>
      </c>
      <c r="J72" s="79"/>
      <c r="K72" s="36">
        <f>ROUND('DRIs DATA'!L8,1)</f>
        <v>9.6</v>
      </c>
      <c r="L72" s="36" t="s">
        <v>53</v>
      </c>
      <c r="M72" s="36">
        <f>ROUND('DRIs DATA'!K8,1)</f>
        <v>12.4</v>
      </c>
      <c r="N72" s="82" t="s">
        <v>54</v>
      </c>
      <c r="O72" s="82"/>
      <c r="P72" s="82"/>
      <c r="Q72" s="82"/>
      <c r="R72" s="39"/>
      <c r="S72" s="35"/>
      <c r="T72" s="6"/>
    </row>
    <row r="73" spans="2:21" ht="18" customHeight="1">
      <c r="B73" s="6"/>
      <c r="C73" s="104" t="s">
        <v>181</v>
      </c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6"/>
      <c r="U73" s="13"/>
    </row>
    <row r="74" spans="2:21" ht="18" customHeight="1" thickBot="1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8" t="s">
        <v>192</v>
      </c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30"/>
    </row>
    <row r="78" spans="2:21" ht="18" customHeight="1" thickBot="1">
      <c r="B78" s="131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3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5" t="s">
        <v>168</v>
      </c>
      <c r="C80" s="95"/>
      <c r="D80" s="95"/>
      <c r="E80" s="95"/>
      <c r="F80" s="21"/>
      <c r="G80" s="21"/>
      <c r="H80" s="21"/>
      <c r="L80" s="95" t="s">
        <v>172</v>
      </c>
      <c r="M80" s="95"/>
      <c r="N80" s="95"/>
      <c r="O80" s="95"/>
      <c r="P80" s="9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6" t="s">
        <v>268</v>
      </c>
      <c r="C93" s="97"/>
      <c r="D93" s="97"/>
      <c r="E93" s="97"/>
      <c r="F93" s="97"/>
      <c r="G93" s="97"/>
      <c r="H93" s="97"/>
      <c r="I93" s="97"/>
      <c r="J93" s="98"/>
      <c r="L93" s="96" t="s">
        <v>175</v>
      </c>
      <c r="M93" s="97"/>
      <c r="N93" s="97"/>
      <c r="O93" s="97"/>
      <c r="P93" s="97"/>
      <c r="Q93" s="97"/>
      <c r="R93" s="97"/>
      <c r="S93" s="97"/>
      <c r="T93" s="98"/>
    </row>
    <row r="94" spans="1:21" ht="18" customHeight="1">
      <c r="B94" s="157" t="s">
        <v>171</v>
      </c>
      <c r="C94" s="155"/>
      <c r="D94" s="155"/>
      <c r="E94" s="155"/>
      <c r="F94" s="153">
        <f>ROUND('DRIs DATA'!F16/'DRIs DATA'!C16*100,2)</f>
        <v>144.88</v>
      </c>
      <c r="G94" s="153"/>
      <c r="H94" s="155" t="s">
        <v>167</v>
      </c>
      <c r="I94" s="155"/>
      <c r="J94" s="156"/>
      <c r="L94" s="157" t="s">
        <v>171</v>
      </c>
      <c r="M94" s="155"/>
      <c r="N94" s="155"/>
      <c r="O94" s="155"/>
      <c r="P94" s="155"/>
      <c r="Q94" s="23">
        <f>ROUND('DRIs DATA'!M16/'DRIs DATA'!K16*100,2)</f>
        <v>237.63</v>
      </c>
      <c r="R94" s="155" t="s">
        <v>167</v>
      </c>
      <c r="S94" s="155"/>
      <c r="T94" s="156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1" t="s">
        <v>180</v>
      </c>
      <c r="C96" s="142"/>
      <c r="D96" s="142"/>
      <c r="E96" s="142"/>
      <c r="F96" s="142"/>
      <c r="G96" s="142"/>
      <c r="H96" s="142"/>
      <c r="I96" s="142"/>
      <c r="J96" s="143"/>
      <c r="L96" s="147" t="s">
        <v>173</v>
      </c>
      <c r="M96" s="148"/>
      <c r="N96" s="148"/>
      <c r="O96" s="148"/>
      <c r="P96" s="148"/>
      <c r="Q96" s="148"/>
      <c r="R96" s="148"/>
      <c r="S96" s="148"/>
      <c r="T96" s="149"/>
    </row>
    <row r="97" spans="2:21" ht="18" customHeight="1">
      <c r="B97" s="141"/>
      <c r="C97" s="142"/>
      <c r="D97" s="142"/>
      <c r="E97" s="142"/>
      <c r="F97" s="142"/>
      <c r="G97" s="142"/>
      <c r="H97" s="142"/>
      <c r="I97" s="142"/>
      <c r="J97" s="143"/>
      <c r="L97" s="147"/>
      <c r="M97" s="148"/>
      <c r="N97" s="148"/>
      <c r="O97" s="148"/>
      <c r="P97" s="148"/>
      <c r="Q97" s="148"/>
      <c r="R97" s="148"/>
      <c r="S97" s="148"/>
      <c r="T97" s="149"/>
    </row>
    <row r="98" spans="2:21" ht="18" customHeight="1">
      <c r="B98" s="141"/>
      <c r="C98" s="142"/>
      <c r="D98" s="142"/>
      <c r="E98" s="142"/>
      <c r="F98" s="142"/>
      <c r="G98" s="142"/>
      <c r="H98" s="142"/>
      <c r="I98" s="142"/>
      <c r="J98" s="143"/>
      <c r="L98" s="147"/>
      <c r="M98" s="148"/>
      <c r="N98" s="148"/>
      <c r="O98" s="148"/>
      <c r="P98" s="148"/>
      <c r="Q98" s="148"/>
      <c r="R98" s="148"/>
      <c r="S98" s="148"/>
      <c r="T98" s="149"/>
    </row>
    <row r="99" spans="2:21" ht="18" customHeight="1">
      <c r="B99" s="141"/>
      <c r="C99" s="142"/>
      <c r="D99" s="142"/>
      <c r="E99" s="142"/>
      <c r="F99" s="142"/>
      <c r="G99" s="142"/>
      <c r="H99" s="142"/>
      <c r="I99" s="142"/>
      <c r="J99" s="143"/>
      <c r="L99" s="147"/>
      <c r="M99" s="148"/>
      <c r="N99" s="148"/>
      <c r="O99" s="148"/>
      <c r="P99" s="148"/>
      <c r="Q99" s="148"/>
      <c r="R99" s="148"/>
      <c r="S99" s="148"/>
      <c r="T99" s="149"/>
    </row>
    <row r="100" spans="2:21" ht="18" customHeight="1">
      <c r="B100" s="141"/>
      <c r="C100" s="142"/>
      <c r="D100" s="142"/>
      <c r="E100" s="142"/>
      <c r="F100" s="142"/>
      <c r="G100" s="142"/>
      <c r="H100" s="142"/>
      <c r="I100" s="142"/>
      <c r="J100" s="143"/>
      <c r="L100" s="147"/>
      <c r="M100" s="148"/>
      <c r="N100" s="148"/>
      <c r="O100" s="148"/>
      <c r="P100" s="148"/>
      <c r="Q100" s="148"/>
      <c r="R100" s="148"/>
      <c r="S100" s="148"/>
      <c r="T100" s="149"/>
      <c r="U100" s="17"/>
    </row>
    <row r="101" spans="2:21" ht="18" customHeight="1" thickBot="1">
      <c r="B101" s="144"/>
      <c r="C101" s="145"/>
      <c r="D101" s="145"/>
      <c r="E101" s="145"/>
      <c r="F101" s="145"/>
      <c r="G101" s="145"/>
      <c r="H101" s="145"/>
      <c r="I101" s="145"/>
      <c r="J101" s="146"/>
      <c r="L101" s="150"/>
      <c r="M101" s="151"/>
      <c r="N101" s="151"/>
      <c r="O101" s="151"/>
      <c r="P101" s="151"/>
      <c r="Q101" s="151"/>
      <c r="R101" s="151"/>
      <c r="S101" s="151"/>
      <c r="T101" s="15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8" t="s">
        <v>193</v>
      </c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30"/>
    </row>
    <row r="105" spans="2:21" ht="18" customHeight="1" thickBot="1">
      <c r="B105" s="131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3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5" t="s">
        <v>169</v>
      </c>
      <c r="C107" s="95"/>
      <c r="D107" s="95"/>
      <c r="E107" s="95"/>
      <c r="F107" s="6"/>
      <c r="G107" s="6"/>
      <c r="H107" s="6"/>
      <c r="I107" s="6"/>
      <c r="L107" s="95" t="s">
        <v>270</v>
      </c>
      <c r="M107" s="95"/>
      <c r="N107" s="95"/>
      <c r="O107" s="95"/>
      <c r="P107" s="9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9" t="s">
        <v>264</v>
      </c>
      <c r="C120" s="110"/>
      <c r="D120" s="110"/>
      <c r="E120" s="110"/>
      <c r="F120" s="110"/>
      <c r="G120" s="110"/>
      <c r="H120" s="110"/>
      <c r="I120" s="110"/>
      <c r="J120" s="111"/>
      <c r="L120" s="109" t="s">
        <v>265</v>
      </c>
      <c r="M120" s="110"/>
      <c r="N120" s="110"/>
      <c r="O120" s="110"/>
      <c r="P120" s="110"/>
      <c r="Q120" s="110"/>
      <c r="R120" s="110"/>
      <c r="S120" s="110"/>
      <c r="T120" s="111"/>
    </row>
    <row r="121" spans="2:20" ht="18" customHeight="1">
      <c r="B121" s="43" t="s">
        <v>171</v>
      </c>
      <c r="C121" s="16"/>
      <c r="D121" s="16"/>
      <c r="E121" s="15"/>
      <c r="F121" s="153">
        <f>ROUND('DRIs DATA'!F26/'DRIs DATA'!C26*100,2)</f>
        <v>182.94</v>
      </c>
      <c r="G121" s="153"/>
      <c r="H121" s="155" t="s">
        <v>166</v>
      </c>
      <c r="I121" s="155"/>
      <c r="J121" s="156"/>
      <c r="L121" s="42" t="s">
        <v>171</v>
      </c>
      <c r="M121" s="20"/>
      <c r="N121" s="20"/>
      <c r="O121" s="23"/>
      <c r="P121" s="6"/>
      <c r="Q121" s="58">
        <f>ROUND('DRIs DATA'!AH26/'DRIs DATA'!AE26*100,2)</f>
        <v>186.14</v>
      </c>
      <c r="R121" s="155" t="s">
        <v>166</v>
      </c>
      <c r="S121" s="155"/>
      <c r="T121" s="156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4" t="s">
        <v>174</v>
      </c>
      <c r="C123" s="135"/>
      <c r="D123" s="135"/>
      <c r="E123" s="135"/>
      <c r="F123" s="135"/>
      <c r="G123" s="135"/>
      <c r="H123" s="135"/>
      <c r="I123" s="135"/>
      <c r="J123" s="136"/>
      <c r="L123" s="134" t="s">
        <v>269</v>
      </c>
      <c r="M123" s="135"/>
      <c r="N123" s="135"/>
      <c r="O123" s="135"/>
      <c r="P123" s="135"/>
      <c r="Q123" s="135"/>
      <c r="R123" s="135"/>
      <c r="S123" s="135"/>
      <c r="T123" s="136"/>
    </row>
    <row r="124" spans="2:20" ht="18" customHeight="1">
      <c r="B124" s="134"/>
      <c r="C124" s="135"/>
      <c r="D124" s="135"/>
      <c r="E124" s="135"/>
      <c r="F124" s="135"/>
      <c r="G124" s="135"/>
      <c r="H124" s="135"/>
      <c r="I124" s="135"/>
      <c r="J124" s="136"/>
      <c r="L124" s="134"/>
      <c r="M124" s="135"/>
      <c r="N124" s="135"/>
      <c r="O124" s="135"/>
      <c r="P124" s="135"/>
      <c r="Q124" s="135"/>
      <c r="R124" s="135"/>
      <c r="S124" s="135"/>
      <c r="T124" s="136"/>
    </row>
    <row r="125" spans="2:20" ht="18" customHeight="1">
      <c r="B125" s="134"/>
      <c r="C125" s="135"/>
      <c r="D125" s="135"/>
      <c r="E125" s="135"/>
      <c r="F125" s="135"/>
      <c r="G125" s="135"/>
      <c r="H125" s="135"/>
      <c r="I125" s="135"/>
      <c r="J125" s="136"/>
      <c r="L125" s="134"/>
      <c r="M125" s="135"/>
      <c r="N125" s="135"/>
      <c r="O125" s="135"/>
      <c r="P125" s="135"/>
      <c r="Q125" s="135"/>
      <c r="R125" s="135"/>
      <c r="S125" s="135"/>
      <c r="T125" s="136"/>
    </row>
    <row r="126" spans="2:20" ht="18" customHeight="1">
      <c r="B126" s="134"/>
      <c r="C126" s="135"/>
      <c r="D126" s="135"/>
      <c r="E126" s="135"/>
      <c r="F126" s="135"/>
      <c r="G126" s="135"/>
      <c r="H126" s="135"/>
      <c r="I126" s="135"/>
      <c r="J126" s="136"/>
      <c r="L126" s="134"/>
      <c r="M126" s="135"/>
      <c r="N126" s="135"/>
      <c r="O126" s="135"/>
      <c r="P126" s="135"/>
      <c r="Q126" s="135"/>
      <c r="R126" s="135"/>
      <c r="S126" s="135"/>
      <c r="T126" s="136"/>
    </row>
    <row r="127" spans="2:20" ht="18" customHeight="1">
      <c r="B127" s="134"/>
      <c r="C127" s="135"/>
      <c r="D127" s="135"/>
      <c r="E127" s="135"/>
      <c r="F127" s="135"/>
      <c r="G127" s="135"/>
      <c r="H127" s="135"/>
      <c r="I127" s="135"/>
      <c r="J127" s="136"/>
      <c r="L127" s="134"/>
      <c r="M127" s="135"/>
      <c r="N127" s="135"/>
      <c r="O127" s="135"/>
      <c r="P127" s="135"/>
      <c r="Q127" s="135"/>
      <c r="R127" s="135"/>
      <c r="S127" s="135"/>
      <c r="T127" s="136"/>
    </row>
    <row r="128" spans="2:20" ht="15.75" thickBot="1">
      <c r="B128" s="137"/>
      <c r="C128" s="138"/>
      <c r="D128" s="138"/>
      <c r="E128" s="138"/>
      <c r="F128" s="138"/>
      <c r="G128" s="138"/>
      <c r="H128" s="138"/>
      <c r="I128" s="138"/>
      <c r="J128" s="139"/>
      <c r="L128" s="137"/>
      <c r="M128" s="138"/>
      <c r="N128" s="138"/>
      <c r="O128" s="138"/>
      <c r="P128" s="138"/>
      <c r="Q128" s="138"/>
      <c r="R128" s="138"/>
      <c r="S128" s="138"/>
      <c r="T128" s="139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8" t="s">
        <v>262</v>
      </c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30"/>
      <c r="N130" s="57"/>
      <c r="O130" s="128" t="s">
        <v>263</v>
      </c>
      <c r="P130" s="129"/>
      <c r="Q130" s="129"/>
      <c r="R130" s="129"/>
      <c r="S130" s="129"/>
      <c r="T130" s="130"/>
    </row>
    <row r="131" spans="2:21" ht="18" customHeight="1" thickBot="1">
      <c r="B131" s="131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3"/>
      <c r="N131" s="57"/>
      <c r="O131" s="131"/>
      <c r="P131" s="132"/>
      <c r="Q131" s="132"/>
      <c r="R131" s="132"/>
      <c r="S131" s="132"/>
      <c r="T131" s="133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8" t="s">
        <v>194</v>
      </c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30"/>
    </row>
    <row r="156" spans="2:21" ht="18" customHeight="1" thickBot="1">
      <c r="B156" s="131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3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5" t="s">
        <v>177</v>
      </c>
      <c r="C158" s="95"/>
      <c r="D158" s="95"/>
      <c r="E158" s="6"/>
      <c r="F158" s="6"/>
      <c r="G158" s="6"/>
      <c r="H158" s="6"/>
      <c r="I158" s="6"/>
      <c r="L158" s="95" t="s">
        <v>178</v>
      </c>
      <c r="M158" s="95"/>
      <c r="N158" s="9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9" t="s">
        <v>266</v>
      </c>
      <c r="C171" s="110"/>
      <c r="D171" s="110"/>
      <c r="E171" s="110"/>
      <c r="F171" s="110"/>
      <c r="G171" s="110"/>
      <c r="H171" s="110"/>
      <c r="I171" s="110"/>
      <c r="J171" s="111"/>
      <c r="L171" s="109" t="s">
        <v>176</v>
      </c>
      <c r="M171" s="110"/>
      <c r="N171" s="110"/>
      <c r="O171" s="110"/>
      <c r="P171" s="110"/>
      <c r="Q171" s="110"/>
      <c r="R171" s="110"/>
      <c r="S171" s="111"/>
    </row>
    <row r="172" spans="2:19" ht="18" customHeight="1">
      <c r="B172" s="42" t="s">
        <v>171</v>
      </c>
      <c r="C172" s="20"/>
      <c r="D172" s="20"/>
      <c r="E172" s="6"/>
      <c r="F172" s="153">
        <f>ROUND('DRIs DATA'!F36/'DRIs DATA'!C36*100,2)</f>
        <v>89.75</v>
      </c>
      <c r="G172" s="153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836.08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4" t="s">
        <v>185</v>
      </c>
      <c r="C174" s="135"/>
      <c r="D174" s="135"/>
      <c r="E174" s="135"/>
      <c r="F174" s="135"/>
      <c r="G174" s="135"/>
      <c r="H174" s="135"/>
      <c r="I174" s="135"/>
      <c r="J174" s="136"/>
      <c r="L174" s="134" t="s">
        <v>187</v>
      </c>
      <c r="M174" s="135"/>
      <c r="N174" s="135"/>
      <c r="O174" s="135"/>
      <c r="P174" s="135"/>
      <c r="Q174" s="135"/>
      <c r="R174" s="135"/>
      <c r="S174" s="136"/>
    </row>
    <row r="175" spans="2:19" ht="18" customHeight="1">
      <c r="B175" s="134"/>
      <c r="C175" s="135"/>
      <c r="D175" s="135"/>
      <c r="E175" s="135"/>
      <c r="F175" s="135"/>
      <c r="G175" s="135"/>
      <c r="H175" s="135"/>
      <c r="I175" s="135"/>
      <c r="J175" s="136"/>
      <c r="L175" s="134"/>
      <c r="M175" s="135"/>
      <c r="N175" s="135"/>
      <c r="O175" s="135"/>
      <c r="P175" s="135"/>
      <c r="Q175" s="135"/>
      <c r="R175" s="135"/>
      <c r="S175" s="136"/>
    </row>
    <row r="176" spans="2:19" ht="18" customHeight="1">
      <c r="B176" s="134"/>
      <c r="C176" s="135"/>
      <c r="D176" s="135"/>
      <c r="E176" s="135"/>
      <c r="F176" s="135"/>
      <c r="G176" s="135"/>
      <c r="H176" s="135"/>
      <c r="I176" s="135"/>
      <c r="J176" s="136"/>
      <c r="L176" s="134"/>
      <c r="M176" s="135"/>
      <c r="N176" s="135"/>
      <c r="O176" s="135"/>
      <c r="P176" s="135"/>
      <c r="Q176" s="135"/>
      <c r="R176" s="135"/>
      <c r="S176" s="136"/>
    </row>
    <row r="177" spans="2:19" ht="18" customHeight="1">
      <c r="B177" s="134"/>
      <c r="C177" s="135"/>
      <c r="D177" s="135"/>
      <c r="E177" s="135"/>
      <c r="F177" s="135"/>
      <c r="G177" s="135"/>
      <c r="H177" s="135"/>
      <c r="I177" s="135"/>
      <c r="J177" s="136"/>
      <c r="L177" s="134"/>
      <c r="M177" s="135"/>
      <c r="N177" s="135"/>
      <c r="O177" s="135"/>
      <c r="P177" s="135"/>
      <c r="Q177" s="135"/>
      <c r="R177" s="135"/>
      <c r="S177" s="136"/>
    </row>
    <row r="178" spans="2:19" ht="18" customHeight="1">
      <c r="B178" s="134"/>
      <c r="C178" s="135"/>
      <c r="D178" s="135"/>
      <c r="E178" s="135"/>
      <c r="F178" s="135"/>
      <c r="G178" s="135"/>
      <c r="H178" s="135"/>
      <c r="I178" s="135"/>
      <c r="J178" s="136"/>
      <c r="L178" s="134"/>
      <c r="M178" s="135"/>
      <c r="N178" s="135"/>
      <c r="O178" s="135"/>
      <c r="P178" s="135"/>
      <c r="Q178" s="135"/>
      <c r="R178" s="135"/>
      <c r="S178" s="136"/>
    </row>
    <row r="179" spans="2:19" ht="18" customHeight="1">
      <c r="B179" s="134"/>
      <c r="C179" s="135"/>
      <c r="D179" s="135"/>
      <c r="E179" s="135"/>
      <c r="F179" s="135"/>
      <c r="G179" s="135"/>
      <c r="H179" s="135"/>
      <c r="I179" s="135"/>
      <c r="J179" s="136"/>
      <c r="L179" s="134"/>
      <c r="M179" s="135"/>
      <c r="N179" s="135"/>
      <c r="O179" s="135"/>
      <c r="P179" s="135"/>
      <c r="Q179" s="135"/>
      <c r="R179" s="135"/>
      <c r="S179" s="136"/>
    </row>
    <row r="180" spans="2:19" ht="18" customHeight="1" thickBot="1">
      <c r="B180" s="137"/>
      <c r="C180" s="138"/>
      <c r="D180" s="138"/>
      <c r="E180" s="138"/>
      <c r="F180" s="138"/>
      <c r="G180" s="138"/>
      <c r="H180" s="138"/>
      <c r="I180" s="138"/>
      <c r="J180" s="139"/>
      <c r="L180" s="134"/>
      <c r="M180" s="135"/>
      <c r="N180" s="135"/>
      <c r="O180" s="135"/>
      <c r="P180" s="135"/>
      <c r="Q180" s="135"/>
      <c r="R180" s="135"/>
      <c r="S180" s="136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4"/>
      <c r="M181" s="135"/>
      <c r="N181" s="135"/>
      <c r="O181" s="135"/>
      <c r="P181" s="135"/>
      <c r="Q181" s="135"/>
      <c r="R181" s="135"/>
      <c r="S181" s="136"/>
    </row>
    <row r="182" spans="2:19" ht="18" customHeight="1" thickBot="1">
      <c r="L182" s="137"/>
      <c r="M182" s="138"/>
      <c r="N182" s="138"/>
      <c r="O182" s="138"/>
      <c r="P182" s="138"/>
      <c r="Q182" s="138"/>
      <c r="R182" s="138"/>
      <c r="S182" s="139"/>
    </row>
    <row r="183" spans="2:19" ht="18" customHeight="1">
      <c r="B183" s="95" t="s">
        <v>179</v>
      </c>
      <c r="C183" s="95"/>
      <c r="D183" s="9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9" t="s">
        <v>267</v>
      </c>
      <c r="C196" s="110"/>
      <c r="D196" s="110"/>
      <c r="E196" s="110"/>
      <c r="F196" s="110"/>
      <c r="G196" s="110"/>
      <c r="H196" s="110"/>
      <c r="I196" s="110"/>
      <c r="J196" s="111"/>
      <c r="S196" s="6"/>
    </row>
    <row r="197" spans="2:20" ht="18" customHeight="1">
      <c r="B197" s="42" t="s">
        <v>171</v>
      </c>
      <c r="C197" s="20"/>
      <c r="D197" s="20"/>
      <c r="E197" s="6"/>
      <c r="F197" s="153">
        <f>ROUND('DRIs DATA'!F46/'DRIs DATA'!C46*100,2)</f>
        <v>234.25</v>
      </c>
      <c r="G197" s="153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4" t="s">
        <v>186</v>
      </c>
      <c r="C199" s="135"/>
      <c r="D199" s="135"/>
      <c r="E199" s="135"/>
      <c r="F199" s="135"/>
      <c r="G199" s="135"/>
      <c r="H199" s="135"/>
      <c r="I199" s="135"/>
      <c r="J199" s="136"/>
      <c r="S199" s="6"/>
    </row>
    <row r="200" spans="2:20" ht="18" customHeight="1">
      <c r="B200" s="134"/>
      <c r="C200" s="135"/>
      <c r="D200" s="135"/>
      <c r="E200" s="135"/>
      <c r="F200" s="135"/>
      <c r="G200" s="135"/>
      <c r="H200" s="135"/>
      <c r="I200" s="135"/>
      <c r="J200" s="136"/>
      <c r="S200" s="6"/>
    </row>
    <row r="201" spans="2:20" ht="18" customHeight="1">
      <c r="B201" s="134"/>
      <c r="C201" s="135"/>
      <c r="D201" s="135"/>
      <c r="E201" s="135"/>
      <c r="F201" s="135"/>
      <c r="G201" s="135"/>
      <c r="H201" s="135"/>
      <c r="I201" s="135"/>
      <c r="J201" s="136"/>
      <c r="S201" s="6"/>
    </row>
    <row r="202" spans="2:20" ht="18" customHeight="1">
      <c r="B202" s="134"/>
      <c r="C202" s="135"/>
      <c r="D202" s="135"/>
      <c r="E202" s="135"/>
      <c r="F202" s="135"/>
      <c r="G202" s="135"/>
      <c r="H202" s="135"/>
      <c r="I202" s="135"/>
      <c r="J202" s="136"/>
      <c r="S202" s="6"/>
    </row>
    <row r="203" spans="2:20" ht="18" customHeight="1">
      <c r="B203" s="134"/>
      <c r="C203" s="135"/>
      <c r="D203" s="135"/>
      <c r="E203" s="135"/>
      <c r="F203" s="135"/>
      <c r="G203" s="135"/>
      <c r="H203" s="135"/>
      <c r="I203" s="135"/>
      <c r="J203" s="136"/>
      <c r="S203" s="6"/>
    </row>
    <row r="204" spans="2:20" ht="18" customHeight="1" thickBot="1">
      <c r="B204" s="137"/>
      <c r="C204" s="138"/>
      <c r="D204" s="138"/>
      <c r="E204" s="138"/>
      <c r="F204" s="138"/>
      <c r="G204" s="138"/>
      <c r="H204" s="138"/>
      <c r="I204" s="138"/>
      <c r="J204" s="139"/>
      <c r="S204" s="6"/>
    </row>
    <row r="205" spans="2:20" ht="18" customHeight="1" thickBot="1">
      <c r="K205" s="10"/>
    </row>
    <row r="206" spans="2:20" ht="18" customHeight="1">
      <c r="B206" s="128" t="s">
        <v>195</v>
      </c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30"/>
    </row>
    <row r="207" spans="2:20" ht="18" customHeight="1" thickBot="1">
      <c r="B207" s="131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3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4" t="s">
        <v>188</v>
      </c>
      <c r="C209" s="154"/>
      <c r="D209" s="154"/>
      <c r="E209" s="154"/>
      <c r="F209" s="154"/>
      <c r="G209" s="154"/>
      <c r="H209" s="154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140" t="s">
        <v>190</v>
      </c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2020-12-14T05:34:16Z</dcterms:modified>
</cp:coreProperties>
</file>