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<sst xmlns="http://schemas.openxmlformats.org/spreadsheetml/2006/main" count="692" uniqueCount="283">
  <si>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</si>
  <si>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</si>
  <si>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</si>
  <si>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</si>
  <si>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</si>
  <si>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</si>
  <si>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</si>
  <si>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</si>
  <si>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</si>
  <si>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</si>
  <si>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</si>
  <si>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</si>
  <si>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</si>
  <si>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</si>
  <si>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</si>
  <si>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</si>
  <si>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</si>
  <si>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</si>
  <si>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</si>
  <si>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</si>
  <si>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</si>
  <si>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</si>
  <si>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</si>
  <si>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</si>
  <si>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</si>
  <si>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</si>
  <si>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</si>
  <si>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</si>
  <si>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</si>
  <si>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</si>
  <si>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</si>
  <si>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</si>
  <si>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</si>
  <si>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</si>
  <si>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</si>
  <si>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</si>
  <si>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</si>
  <si>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</si>
  <si>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</si>
  <si>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</si>
  <si>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</si>
  <si>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</si>
  <si>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</si>
  <si>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</si>
  <si>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</si>
  <si>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</si>
  <si>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</si>
  <si>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</si>
  <si>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</si>
  <si>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</si>
  <si>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</si>
  <si>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</si>
  <si>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</si>
  <si>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</si>
  <si>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</si>
  <si>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</si>
  <si>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</si>
  <si>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</si>
  <si>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</si>
  <si>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</si>
  <si>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</si>
  <si>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</si>
  <si>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</si>
  <si>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</si>
  <si>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</si>
  <si>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</si>
  <si>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</si>
  <si>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</si>
  <si>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</si>
  <si>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</si>
  <si>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</si>
  <si>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</si>
  <si>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</si>
  <si>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</si>
  <si>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</si>
  <si>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</si>
  <si>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</si>
  <si>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</si>
  <si>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</si>
  <si>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</si>
  <si>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</si>
  <si>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</si>
  <si>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</si>
  <si>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</si>
  <si>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</si>
  <si>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</si>
  <si>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</si>
  <si>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</si>
  <si>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</si>
  <si>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</si>
  <si>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</si>
  <si>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</si>
  <si>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</si>
  <si>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</si>
  <si>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</si>
  <si>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</si>
  <si>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</si>
  <si>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</si>
  <si>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</si>
  <si>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</si>
  <si>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</si>
  <si>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</si>
  <si>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</si>
  <si>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</si>
  <si>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</si>
  <si>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</si>
  <si>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</si>
  <si>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</si>
  <si>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</si>
  <si>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</si>
  <si>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</si>
  <si>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</si>
  <si>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</si>
  <si>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</si>
  <si>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</si>
  <si>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</si>
  <si>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</si>
  <si>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</si>
  <si>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</si>
  <si>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</si>
  <si>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</si>
  <si>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</si>
  <si>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</si>
  <si>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</si>
  <si>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</si>
  <si>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</si>
  <si>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</si>
  <si>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</si>
  <si>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</si>
  <si>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</si>
  <si>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</si>
  <si>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</si>
  <si>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</si>
  <si>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</si>
  <si>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</si>
  <si>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</si>
  <si>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</si>
  <si>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</si>
  <si>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</si>
  <si>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</si>
  <si>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</si>
  <si>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</si>
  <si>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</si>
  <si>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</si>
  <si>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</si>
  <si>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</si>
  <si>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</si>
  <si>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</si>
  <si>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</si>
  <si>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</si>
  <si>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</si>
  <si>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</si>
  <si>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</si>
  <si>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</si>
  <si>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</si>
  <si>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</si>
  <si>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</si>
  <si>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</si>
  <si>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</si>
  <si>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</si>
  <si>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</si>
  <si>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</si>
  <si>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</si>
  <si>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</si>
  <si>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</si>
  <si>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</si>
  <si>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</si>
  <si>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</si>
  <si>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</si>
  <si>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</si>
  <si>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</si>
  <si>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</si>
  <si>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</si>
  <si>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</si>
  <si>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</si>
  <si>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</si>
  <si>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</si>
  <si>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</si>
  <si>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</si>
  <si>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</si>
  <si>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</si>
  <si>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</si>
  <si>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</si>
  <si>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</si>
  <si>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</si>
  <si>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</si>
  <si>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</si>
  <si>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</si>
  <si>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</si>
  <si>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</si>
  <si>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</si>
  <si>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</si>
  <si>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</si>
  <si>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</si>
  <si>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</si>
  <si>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</si>
  <si>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</si>
  <si>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</si>
  <si>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</si>
  <si>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</si>
  <si>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</si>
  <si>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</si>
  <si>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</si>
  <si>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</si>
  <si>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</si>
  <si>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</si>
  <si>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</si>
  <si>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</si>
  <si>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</si>
  <si>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</si>
  <si>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</si>
  <si>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</si>
  <si>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</si>
  <si>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</si>
  <si>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</si>
  <si>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</si>
  <si>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</si>
  <si>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</si>
  <si>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</si>
  <si>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</si>
  <si>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</si>
  <si>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</si>
  <si>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</si>
  <si>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</si>
  <si>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</si>
  <si>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</si>
  <si>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</si>
  <si>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</si>
  <si>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</si>
  <si>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</si>
  <si>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</si>
  <si>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</si>
  <si>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</si>
  <si>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</si>
  <si>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</si>
  <si>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</si>
  <si>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</si>
  <si>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</si>
  <si>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</si>
  <si>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</si>
  <si>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</si>
  <si>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</si>
  <si>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</si>
  <si>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</si>
  <si>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</si>
  <si>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</si>
  <si>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</si>
  <si>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</si>
  <si>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</si>
  <si>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</si>
  <si>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</si>
  <si>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</si>
  <si>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</si>
  <si>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</si>
  <si>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</si>
  <si>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</si>
  <si>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</si>
  <si>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</si>
  <si>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</si>
  <si>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</si>
  <si>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</si>
  <si>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</si>
  <si>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</si>
  <si>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</si>
  <si>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</si>
  <si>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</si>
  <si>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</si>
  <si>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</si>
  <si>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</si>
  <si>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</si>
  <si>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</si>
  <si>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</si>
  <si>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</si>
  <si>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</si>
  <si>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</si>
  <si>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</si>
  <si>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</si>
  <si>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</si>
  <si>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</si>
  <si>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지병훈, ID : H1900410)</t>
  </si>
  <si>
    <t>2020년 12월 17일 14:17:15</t>
  </si>
  <si>
    <t>H1900410</t>
  </si>
  <si>
    <t>지병훈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</si>
</sst>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33.200000000000003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3360"/>
        <c:axId val="522956696"/>
      </c:barChart>
      <c:catAx>
        <c:axId val="5229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6696"/>
        <c:crosses val="autoZero"/>
        <c:auto val="1"/>
        <c:lblAlgn val="ctr"/>
        <c:lblOffset val="100"/>
        <c:noMultiLvlLbl val="0"/>
      </c:catAx>
      <c:valAx>
        <c:axId val="52295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3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4928"/>
        <c:axId val="522965320"/>
      </c:barChart>
      <c:catAx>
        <c:axId val="5229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5320"/>
        <c:crosses val="autoZero"/>
        <c:auto val="1"/>
        <c:lblAlgn val="ctr"/>
        <c:lblOffset val="100"/>
        <c:noMultiLvlLbl val="0"/>
      </c:catAx>
      <c:valAx>
        <c:axId val="522965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6496"/>
        <c:axId val="521457128"/>
      </c:barChart>
      <c:catAx>
        <c:axId val="52296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7128"/>
        <c:crosses val="autoZero"/>
        <c:auto val="1"/>
        <c:lblAlgn val="ctr"/>
        <c:lblOffset val="100"/>
        <c:noMultiLvlLbl val="0"/>
      </c:catAx>
      <c:valAx>
        <c:axId val="52145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3992"/>
        <c:axId val="521454384"/>
      </c:barChart>
      <c:catAx>
        <c:axId val="52145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4384"/>
        <c:crosses val="autoZero"/>
        <c:auto val="1"/>
        <c:lblAlgn val="ctr"/>
        <c:lblOffset val="100"/>
        <c:noMultiLvlLbl val="0"/>
      </c:catAx>
      <c:valAx>
        <c:axId val="52145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1196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6544"/>
        <c:axId val="521453600"/>
      </c:barChart>
      <c:catAx>
        <c:axId val="5214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3600"/>
        <c:crosses val="autoZero"/>
        <c:auto val="1"/>
        <c:lblAlgn val="ctr"/>
        <c:lblOffset val="100"/>
        <c:noMultiLvlLbl val="0"/>
      </c:catAx>
      <c:valAx>
        <c:axId val="5214536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5368"/>
        <c:axId val="521445760"/>
      </c:barChart>
      <c:catAx>
        <c:axId val="5214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5760"/>
        <c:crosses val="autoZero"/>
        <c:auto val="1"/>
        <c:lblAlgn val="ctr"/>
        <c:lblOffset val="100"/>
        <c:noMultiLvlLbl val="0"/>
      </c:catAx>
      <c:valAx>
        <c:axId val="52144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8896"/>
        <c:axId val="521451640"/>
      </c:barChart>
      <c:catAx>
        <c:axId val="5214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1640"/>
        <c:crosses val="autoZero"/>
        <c:auto val="1"/>
        <c:lblAlgn val="ctr"/>
        <c:lblOffset val="100"/>
        <c:noMultiLvlLbl val="0"/>
      </c:catAx>
      <c:valAx>
        <c:axId val="521451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3208"/>
        <c:axId val="521448504"/>
      </c:barChart>
      <c:catAx>
        <c:axId val="52145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8504"/>
        <c:crosses val="autoZero"/>
        <c:auto val="1"/>
        <c:lblAlgn val="ctr"/>
        <c:lblOffset val="100"/>
        <c:noMultiLvlLbl val="0"/>
      </c:catAx>
      <c:valAx>
        <c:axId val="52144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159.69999999999999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1248"/>
        <c:axId val="521449680"/>
      </c:barChart>
      <c:catAx>
        <c:axId val="52145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9680"/>
        <c:crosses val="autoZero"/>
        <c:auto val="1"/>
        <c:lblAlgn val="ctr"/>
        <c:lblOffset val="100"/>
        <c:noMultiLvlLbl val="0"/>
      </c:catAx>
      <c:valAx>
        <c:axId val="52144968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6152"/>
        <c:axId val="521446936"/>
      </c:barChart>
      <c:catAx>
        <c:axId val="52144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6936"/>
        <c:crosses val="autoZero"/>
        <c:auto val="1"/>
        <c:lblAlgn val="ctr"/>
        <c:lblOffset val="100"/>
        <c:noMultiLvlLbl val="0"/>
      </c:catAx>
      <c:valAx>
        <c:axId val="52144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52424"/>
        <c:axId val="521447328"/>
      </c:barChart>
      <c:catAx>
        <c:axId val="52145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7328"/>
        <c:crosses val="autoZero"/>
        <c:auto val="1"/>
        <c:lblAlgn val="ctr"/>
        <c:lblOffset val="100"/>
        <c:noMultiLvlLbl val="0"/>
      </c:catAx>
      <c:valAx>
        <c:axId val="521447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7088"/>
        <c:axId val="522951600"/>
      </c:barChart>
      <c:catAx>
        <c:axId val="5229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1600"/>
        <c:crosses val="autoZero"/>
        <c:auto val="1"/>
        <c:lblAlgn val="ctr"/>
        <c:lblOffset val="100"/>
        <c:noMultiLvlLbl val="0"/>
      </c:catAx>
      <c:valAx>
        <c:axId val="522951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7720"/>
        <c:axId val="521444584"/>
      </c:barChart>
      <c:catAx>
        <c:axId val="5214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44584"/>
        <c:crosses val="autoZero"/>
        <c:auto val="1"/>
        <c:lblAlgn val="ctr"/>
        <c:lblOffset val="100"/>
        <c:noMultiLvlLbl val="0"/>
      </c:catAx>
      <c:valAx>
        <c:axId val="5214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49288"/>
        <c:axId val="521450464"/>
      </c:barChart>
      <c:catAx>
        <c:axId val="52144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50464"/>
        <c:crosses val="autoZero"/>
        <c:auto val="1"/>
        <c:lblAlgn val="ctr"/>
        <c:lblOffset val="100"/>
        <c:noMultiLvlLbl val="0"/>
      </c:catAx>
      <c:valAx>
        <c:axId val="52145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</c:v>
                </c:pt>
                <c:pt idx="1">
                  <c:v>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443800"/>
        <c:axId val="520972920"/>
      </c:barChart>
      <c:catAx>
        <c:axId val="52144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2920"/>
        <c:crosses val="autoZero"/>
        <c:auto val="1"/>
        <c:lblAlgn val="ctr"/>
        <c:lblOffset val="100"/>
        <c:noMultiLvlLbl val="0"/>
      </c:catAx>
      <c:valAx>
        <c:axId val="52097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4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4.9733796000000003</c:v>
                </c:pt>
                <c:pt idx="1">
                  <c:v>4.2285079999999997</c:v>
                </c:pt>
                <c:pt idx="2">
                  <c:v>3.4895520000000002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139.30000000000001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2528"/>
        <c:axId val="520972136"/>
      </c:barChart>
      <c:catAx>
        <c:axId val="5209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2136"/>
        <c:crosses val="autoZero"/>
        <c:auto val="1"/>
        <c:lblAlgn val="ctr"/>
        <c:lblOffset val="100"/>
        <c:noMultiLvlLbl val="0"/>
      </c:catAx>
      <c:valAx>
        <c:axId val="520972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1352"/>
        <c:axId val="520961160"/>
      </c:barChart>
      <c:catAx>
        <c:axId val="52097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1160"/>
        <c:crosses val="autoZero"/>
        <c:auto val="1"/>
        <c:lblAlgn val="ctr"/>
        <c:lblOffset val="100"/>
        <c:noMultiLvlLbl val="0"/>
      </c:catAx>
      <c:valAx>
        <c:axId val="52096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82.8</c:v>
                </c:pt>
                <c:pt idx="1">
                  <c:v>5.4</c:v>
                </c:pt>
                <c:pt idx="2">
                  <c:v>11.7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958416"/>
        <c:axId val="520967040"/>
      </c:barChart>
      <c:catAx>
        <c:axId val="52095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7040"/>
        <c:crosses val="autoZero"/>
        <c:auto val="1"/>
        <c:lblAlgn val="ctr"/>
        <c:lblOffset val="100"/>
        <c:noMultiLvlLbl val="0"/>
      </c:catAx>
      <c:valAx>
        <c:axId val="52096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5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1256.5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0768"/>
        <c:axId val="520962728"/>
      </c:barChart>
      <c:catAx>
        <c:axId val="52096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2728"/>
        <c:crosses val="autoZero"/>
        <c:auto val="1"/>
        <c:lblAlgn val="ctr"/>
        <c:lblOffset val="100"/>
        <c:noMultiLvlLbl val="0"/>
      </c:catAx>
      <c:valAx>
        <c:axId val="52096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3120"/>
        <c:axId val="520964296"/>
      </c:barChart>
      <c:catAx>
        <c:axId val="52096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4296"/>
        <c:crosses val="autoZero"/>
        <c:auto val="1"/>
        <c:lblAlgn val="ctr"/>
        <c:lblOffset val="100"/>
        <c:noMultiLvlLbl val="0"/>
      </c:catAx>
      <c:valAx>
        <c:axId val="520964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7432"/>
        <c:axId val="520959984"/>
      </c:barChart>
      <c:catAx>
        <c:axId val="52096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59984"/>
        <c:crosses val="autoZero"/>
        <c:auto val="1"/>
        <c:lblAlgn val="ctr"/>
        <c:lblOffset val="100"/>
        <c:noMultiLvlLbl val="0"/>
      </c:catAx>
      <c:valAx>
        <c:axId val="5209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9440"/>
        <c:axId val="522959832"/>
      </c:barChart>
      <c:catAx>
        <c:axId val="5229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9832"/>
        <c:crosses val="autoZero"/>
        <c:auto val="1"/>
        <c:lblAlgn val="ctr"/>
        <c:lblOffset val="100"/>
        <c:noMultiLvlLbl val="0"/>
      </c:catAx>
      <c:valAx>
        <c:axId val="5229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59200"/>
        <c:axId val="520965080"/>
      </c:barChart>
      <c:catAx>
        <c:axId val="5209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5080"/>
        <c:crosses val="autoZero"/>
        <c:auto val="1"/>
        <c:lblAlgn val="ctr"/>
        <c:lblOffset val="100"/>
        <c:noMultiLvlLbl val="0"/>
      </c:catAx>
      <c:valAx>
        <c:axId val="52096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4688"/>
        <c:axId val="520959592"/>
      </c:barChart>
      <c:catAx>
        <c:axId val="52096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59592"/>
        <c:crosses val="autoZero"/>
        <c:auto val="1"/>
        <c:lblAlgn val="ctr"/>
        <c:lblOffset val="100"/>
        <c:noMultiLvlLbl val="0"/>
      </c:catAx>
      <c:valAx>
        <c:axId val="52095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68608"/>
        <c:axId val="520969000"/>
      </c:barChart>
      <c:catAx>
        <c:axId val="5209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69000"/>
        <c:crosses val="autoZero"/>
        <c:auto val="1"/>
        <c:lblAlgn val="ctr"/>
        <c:lblOffset val="100"/>
        <c:noMultiLvlLbl val="0"/>
      </c:catAx>
      <c:valAx>
        <c:axId val="52096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1992"/>
        <c:axId val="522957872"/>
      </c:barChart>
      <c:catAx>
        <c:axId val="52295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7872"/>
        <c:crosses val="autoZero"/>
        <c:auto val="1"/>
        <c:lblAlgn val="ctr"/>
        <c:lblOffset val="100"/>
        <c:noMultiLvlLbl val="0"/>
      </c:catAx>
      <c:valAx>
        <c:axId val="52295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2384"/>
        <c:axId val="522952776"/>
      </c:barChart>
      <c:catAx>
        <c:axId val="52295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2776"/>
        <c:crosses val="autoZero"/>
        <c:auto val="1"/>
        <c:lblAlgn val="ctr"/>
        <c:lblOffset val="100"/>
        <c:noMultiLvlLbl val="0"/>
      </c:catAx>
      <c:valAx>
        <c:axId val="52295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3168"/>
        <c:axId val="522961008"/>
      </c:barChart>
      <c:catAx>
        <c:axId val="52295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1008"/>
        <c:crosses val="autoZero"/>
        <c:auto val="1"/>
        <c:lblAlgn val="ctr"/>
        <c:lblOffset val="100"/>
        <c:noMultiLvlLbl val="0"/>
      </c:catAx>
      <c:valAx>
        <c:axId val="52296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3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1792"/>
        <c:axId val="522958656"/>
      </c:barChart>
      <c:catAx>
        <c:axId val="52296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8656"/>
        <c:crosses val="autoZero"/>
        <c:auto val="1"/>
        <c:lblAlgn val="ctr"/>
        <c:lblOffset val="100"/>
        <c:noMultiLvlLbl val="0"/>
      </c:catAx>
      <c:valAx>
        <c:axId val="52295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185.4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5128"/>
        <c:axId val="522964144"/>
      </c:barChart>
      <c:catAx>
        <c:axId val="52295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4144"/>
        <c:crosses val="autoZero"/>
        <c:auto val="1"/>
        <c:lblAlgn val="ctr"/>
        <c:lblOffset val="100"/>
        <c:noMultiLvlLbl val="0"/>
      </c:catAx>
      <c:valAx>
        <c:axId val="52296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4536"/>
        <c:axId val="522965712"/>
      </c:barChart>
      <c:catAx>
        <c:axId val="52296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5712"/>
        <c:crosses val="autoZero"/>
        <c:auto val="1"/>
        <c:lblAlgn val="ctr"/>
        <c:lblOffset val="100"/>
        <c:noMultiLvlLbl val="0"/>
      </c:catAx>
      <c:valAx>
        <c:axId val="52296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지병훈, ID : H1900410)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14:17:15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5" t="s">
        <v>197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6" t="s">
        <v>198</v>
      </c>
      <c r="F4" s="77"/>
      <c r="G4" s="77"/>
      <c r="H4" s="78"/>
      <c r="I4" s="46"/>
      <c r="J4" s="76" t="s">
        <v>199</v>
      </c>
      <c r="K4" s="77"/>
      <c r="L4" s="78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1256.5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33.200000000000003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82.8</v>
      </c>
      <c r="G8" s="59">
        <f>'DRIs DATA 입력'!G8</f>
        <v>5.4</v>
      </c>
      <c r="H8" s="59">
        <f>'DRIs DATA 입력'!H8</f>
        <v>11.7</v>
      </c>
      <c r="I8" s="46"/>
      <c r="J8" s="59" t="s">
        <v>216</v>
      </c>
      <c r="K8" s="59">
        <f>'DRIs DATA 입력'!K8</f>
        <v>2.1</v>
      </c>
      <c r="L8" s="59">
        <f>'DRIs DATA 입력'!L8</f>
        <v>6.7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3" t="s">
        <v>217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139.30000000000001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4.4000000000000004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48.4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3" t="s">
        <v>223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185.4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3" t="s">
        <v>234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220.1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661.9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1439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1196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115.4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3" t="s">
        <v>241</v>
      </c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4.4000000000000004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159.69999999999999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2.2000000000000002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Q51" sqref="Q51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2200</v>
      </c>
      <c r="C6" s="70">
        <v>1256.5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50</v>
      </c>
      <c r="P6" s="70">
        <v>60</v>
      </c>
      <c r="Q6" s="70">
        <v>0</v>
      </c>
      <c r="R6" s="70">
        <v>0</v>
      </c>
      <c r="S6" s="70">
        <v>33.200000000000003</v>
      </c>
      <c r="T6" s="68"/>
      <c r="U6" s="70" t="s">
        <v>214</v>
      </c>
      <c r="V6" s="70">
        <v>0</v>
      </c>
      <c r="W6" s="70">
        <v>0</v>
      </c>
      <c r="X6" s="70">
        <v>25</v>
      </c>
      <c r="Y6" s="70">
        <v>0</v>
      </c>
      <c r="Z6" s="70">
        <v>7.2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82.8</v>
      </c>
      <c r="G8" s="70">
        <v>5.4</v>
      </c>
      <c r="H8" s="70">
        <v>11.7</v>
      </c>
      <c r="I8" s="68"/>
      <c r="J8" s="70" t="s">
        <v>216</v>
      </c>
      <c r="K8" s="70">
        <v>2.1</v>
      </c>
      <c r="L8" s="70">
        <v>6.7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530</v>
      </c>
      <c r="C16" s="70">
        <v>750</v>
      </c>
      <c r="D16" s="70">
        <v>0</v>
      </c>
      <c r="E16" s="70">
        <v>3000</v>
      </c>
      <c r="F16" s="70">
        <v>139.30000000000001</v>
      </c>
      <c r="G16" s="68"/>
      <c r="H16" s="70" t="s">
        <v>3</v>
      </c>
      <c r="I16" s="70">
        <v>0</v>
      </c>
      <c r="J16" s="70">
        <v>0</v>
      </c>
      <c r="K16" s="70">
        <v>12</v>
      </c>
      <c r="L16" s="70">
        <v>540</v>
      </c>
      <c r="M16" s="70">
        <v>4.4000000000000004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1.9</v>
      </c>
      <c r="U16" s="68"/>
      <c r="V16" s="70" t="s">
        <v>5</v>
      </c>
      <c r="W16" s="70">
        <v>0</v>
      </c>
      <c r="X16" s="70">
        <v>0</v>
      </c>
      <c r="Y16" s="70">
        <v>75</v>
      </c>
      <c r="Z16" s="70">
        <v>0</v>
      </c>
      <c r="AA16" s="70">
        <v>48.4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75</v>
      </c>
      <c r="C26" s="70">
        <v>100</v>
      </c>
      <c r="D26" s="70">
        <v>0</v>
      </c>
      <c r="E26" s="70">
        <v>2000</v>
      </c>
      <c r="F26" s="70">
        <v>20.6</v>
      </c>
      <c r="G26" s="68"/>
      <c r="H26" s="70" t="s">
        <v>9</v>
      </c>
      <c r="I26" s="70">
        <v>1</v>
      </c>
      <c r="J26" s="70">
        <v>1.2</v>
      </c>
      <c r="K26" s="70">
        <v>0</v>
      </c>
      <c r="L26" s="70">
        <v>0</v>
      </c>
      <c r="M26" s="70">
        <v>0.7</v>
      </c>
      <c r="N26" s="68"/>
      <c r="O26" s="70" t="s">
        <v>10</v>
      </c>
      <c r="P26" s="70">
        <v>1.3</v>
      </c>
      <c r="Q26" s="70">
        <v>1.5</v>
      </c>
      <c r="R26" s="70">
        <v>0</v>
      </c>
      <c r="S26" s="70">
        <v>0</v>
      </c>
      <c r="T26" s="70">
        <v>0.6</v>
      </c>
      <c r="U26" s="68"/>
      <c r="V26" s="70" t="s">
        <v>11</v>
      </c>
      <c r="W26" s="70">
        <v>12</v>
      </c>
      <c r="X26" s="70">
        <v>16</v>
      </c>
      <c r="Y26" s="70">
        <v>0</v>
      </c>
      <c r="Z26" s="70">
        <v>35</v>
      </c>
      <c r="AA26" s="70">
        <v>7.4</v>
      </c>
      <c r="AB26" s="68"/>
      <c r="AC26" s="70" t="s">
        <v>12</v>
      </c>
      <c r="AD26" s="70">
        <v>1.3</v>
      </c>
      <c r="AE26" s="70">
        <v>1.5</v>
      </c>
      <c r="AF26" s="70">
        <v>0</v>
      </c>
      <c r="AG26" s="70">
        <v>100</v>
      </c>
      <c r="AH26" s="70">
        <v>0.7</v>
      </c>
      <c r="AI26" s="68"/>
      <c r="AJ26" s="70" t="s">
        <v>233</v>
      </c>
      <c r="AK26" s="70">
        <v>320</v>
      </c>
      <c r="AL26" s="70">
        <v>400</v>
      </c>
      <c r="AM26" s="70">
        <v>0</v>
      </c>
      <c r="AN26" s="70">
        <v>1000</v>
      </c>
      <c r="AO26" s="70">
        <v>185.4</v>
      </c>
      <c r="AP26" s="68"/>
      <c r="AQ26" s="70" t="s">
        <v>13</v>
      </c>
      <c r="AR26" s="70">
        <v>2</v>
      </c>
      <c r="AS26" s="70">
        <v>2.4</v>
      </c>
      <c r="AT26" s="70">
        <v>0</v>
      </c>
      <c r="AU26" s="70">
        <v>0</v>
      </c>
      <c r="AV26" s="70">
        <v>2.8</v>
      </c>
      <c r="AW26" s="68"/>
      <c r="AX26" s="70" t="s">
        <v>14</v>
      </c>
      <c r="AY26" s="70">
        <v>0</v>
      </c>
      <c r="AZ26" s="70">
        <v>0</v>
      </c>
      <c r="BA26" s="70">
        <v>5</v>
      </c>
      <c r="BB26" s="70">
        <v>0</v>
      </c>
      <c r="BC26" s="70">
        <v>0.9</v>
      </c>
      <c r="BD26" s="68"/>
      <c r="BE26" s="70" t="s">
        <v>15</v>
      </c>
      <c r="BF26" s="70">
        <v>0</v>
      </c>
      <c r="BG26" s="70">
        <v>0</v>
      </c>
      <c r="BH26" s="70">
        <v>30</v>
      </c>
      <c r="BI26" s="70">
        <v>0</v>
      </c>
      <c r="BJ26" s="70">
        <v>0.2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2"/>
      <c r="BL33" s="72"/>
      <c r="BM33" s="72"/>
      <c r="BN33" s="72"/>
      <c r="BO33" s="72"/>
      <c r="BP33" s="7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</row>
    <row r="36" spans="1:68" x14ac:dyDescent="0.3">
      <c r="A36" s="70" t="s">
        <v>17</v>
      </c>
      <c r="B36" s="70">
        <v>600</v>
      </c>
      <c r="C36" s="70">
        <v>750</v>
      </c>
      <c r="D36" s="70">
        <v>0</v>
      </c>
      <c r="E36" s="70">
        <v>2000</v>
      </c>
      <c r="F36" s="70">
        <v>220.1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661.9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1439</v>
      </c>
      <c r="U36" s="68"/>
      <c r="V36" s="70" t="s">
        <v>20</v>
      </c>
      <c r="W36" s="70">
        <v>0</v>
      </c>
      <c r="X36" s="70">
        <v>0</v>
      </c>
      <c r="Y36" s="70">
        <v>3500</v>
      </c>
      <c r="Z36" s="70">
        <v>0</v>
      </c>
      <c r="AA36" s="70">
        <v>1196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115.4</v>
      </c>
      <c r="AI36" s="68"/>
      <c r="AJ36" s="70" t="s">
        <v>22</v>
      </c>
      <c r="AK36" s="70">
        <v>305</v>
      </c>
      <c r="AL36" s="70">
        <v>370</v>
      </c>
      <c r="AM36" s="70">
        <v>0</v>
      </c>
      <c r="AN36" s="70">
        <v>350</v>
      </c>
      <c r="AO36" s="70">
        <v>37.9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8"/>
      <c r="BL43" s="68"/>
      <c r="BM43" s="68"/>
      <c r="BN43" s="68"/>
      <c r="BO43" s="68"/>
      <c r="BP43" s="68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8"/>
      <c r="BL44" s="68"/>
      <c r="BM44" s="68"/>
      <c r="BN44" s="68"/>
      <c r="BO44" s="68"/>
      <c r="BP44" s="68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8"/>
      <c r="BL45" s="68"/>
      <c r="BM45" s="68"/>
      <c r="BN45" s="68"/>
      <c r="BO45" s="68"/>
      <c r="BP45" s="68"/>
    </row>
    <row r="46" spans="1:68" x14ac:dyDescent="0.3">
      <c r="A46" s="70" t="s">
        <v>23</v>
      </c>
      <c r="B46" s="70">
        <v>7</v>
      </c>
      <c r="C46" s="70">
        <v>10</v>
      </c>
      <c r="D46" s="70">
        <v>0</v>
      </c>
      <c r="E46" s="70">
        <v>45</v>
      </c>
      <c r="F46" s="70">
        <v>4.4000000000000004</v>
      </c>
      <c r="G46" s="68"/>
      <c r="H46" s="70" t="s">
        <v>24</v>
      </c>
      <c r="I46" s="70">
        <v>8</v>
      </c>
      <c r="J46" s="70">
        <v>9</v>
      </c>
      <c r="K46" s="70">
        <v>0</v>
      </c>
      <c r="L46" s="70">
        <v>35</v>
      </c>
      <c r="M46" s="70">
        <v>5.9</v>
      </c>
      <c r="N46" s="68"/>
      <c r="O46" s="70" t="s">
        <v>251</v>
      </c>
      <c r="P46" s="70">
        <v>600</v>
      </c>
      <c r="Q46" s="70">
        <v>800</v>
      </c>
      <c r="R46" s="70">
        <v>0</v>
      </c>
      <c r="S46" s="70">
        <v>10000</v>
      </c>
      <c r="T46" s="70">
        <v>159.69999999999999</v>
      </c>
      <c r="U46" s="68"/>
      <c r="V46" s="70" t="s">
        <v>29</v>
      </c>
      <c r="W46" s="70">
        <v>0</v>
      </c>
      <c r="X46" s="70">
        <v>0</v>
      </c>
      <c r="Y46" s="70">
        <v>3</v>
      </c>
      <c r="Z46" s="70">
        <v>10</v>
      </c>
      <c r="AA46" s="70">
        <v>0</v>
      </c>
      <c r="AB46" s="68"/>
      <c r="AC46" s="70" t="s">
        <v>25</v>
      </c>
      <c r="AD46" s="70">
        <v>0</v>
      </c>
      <c r="AE46" s="70">
        <v>0</v>
      </c>
      <c r="AF46" s="70">
        <v>4</v>
      </c>
      <c r="AG46" s="70">
        <v>11</v>
      </c>
      <c r="AH46" s="70">
        <v>2.2000000000000002</v>
      </c>
      <c r="AI46" s="68"/>
      <c r="AJ46" s="70" t="s">
        <v>26</v>
      </c>
      <c r="AK46" s="70">
        <v>95</v>
      </c>
      <c r="AL46" s="70">
        <v>150</v>
      </c>
      <c r="AM46" s="70">
        <v>0</v>
      </c>
      <c r="AN46" s="70">
        <v>2400</v>
      </c>
      <c r="AO46" s="70">
        <v>88.2</v>
      </c>
      <c r="AP46" s="68"/>
      <c r="AQ46" s="70" t="s">
        <v>27</v>
      </c>
      <c r="AR46" s="70">
        <v>50</v>
      </c>
      <c r="AS46" s="70">
        <v>60</v>
      </c>
      <c r="AT46" s="70">
        <v>0</v>
      </c>
      <c r="AU46" s="70">
        <v>400</v>
      </c>
      <c r="AV46" s="70">
        <v>55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8"/>
      <c r="BL46" s="68"/>
      <c r="BM46" s="68"/>
      <c r="BN46" s="68"/>
      <c r="BO46" s="68"/>
      <c r="BP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8" sqref="I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 x14ac:dyDescent="0.3">
      <c r="A2" s="62" t="s">
        <v>281</v>
      </c>
      <c r="B2" s="62" t="s">
        <v>282</v>
      </c>
      <c r="C2" s="62" t="s">
        <v>278</v>
      </c>
      <c r="D2" s="62">
        <v>50</v>
      </c>
      <c r="E2" s="62">
        <v>1256.5237</v>
      </c>
      <c r="F2" s="62">
        <v>234.43767</v>
      </c>
      <c r="G2" s="62">
        <v>15.391367000000001</v>
      </c>
      <c r="H2" s="62">
        <v>6.5530410000000003</v>
      </c>
      <c r="I2" s="62">
        <v>8.8383260000000003</v>
      </c>
      <c r="J2" s="62">
        <v>33.164817999999997</v>
      </c>
      <c r="K2" s="62">
        <v>21.712617999999999</v>
      </c>
      <c r="L2" s="62">
        <v>11.452199999999999</v>
      </c>
      <c r="M2" s="62">
        <v>7.2151779999999999</v>
      </c>
      <c r="N2" s="62">
        <v>0.55031940000000001</v>
      </c>
      <c r="O2" s="62">
        <v>2.7747220000000001</v>
      </c>
      <c r="P2" s="62">
        <v>352.80385999999999</v>
      </c>
      <c r="Q2" s="62">
        <v>7.2738743000000001</v>
      </c>
      <c r="R2" s="62">
        <v>139.32271</v>
      </c>
      <c r="S2" s="62">
        <v>43.249217999999999</v>
      </c>
      <c r="T2" s="62">
        <v>1152.8815999999999</v>
      </c>
      <c r="U2" s="62">
        <v>1.8838018999999999</v>
      </c>
      <c r="V2" s="62">
        <v>4.3869885999999996</v>
      </c>
      <c r="W2" s="62">
        <v>48.402306000000003</v>
      </c>
      <c r="X2" s="62">
        <v>20.620632000000001</v>
      </c>
      <c r="Y2" s="62">
        <v>0.71338579999999996</v>
      </c>
      <c r="Z2" s="62">
        <v>0.57287250000000001</v>
      </c>
      <c r="AA2" s="62">
        <v>7.3720163999999997</v>
      </c>
      <c r="AB2" s="62">
        <v>0.70067226999999999</v>
      </c>
      <c r="AC2" s="62">
        <v>185.43199999999999</v>
      </c>
      <c r="AD2" s="62">
        <v>2.785822</v>
      </c>
      <c r="AE2" s="62">
        <v>0.89008929999999997</v>
      </c>
      <c r="AF2" s="62">
        <v>0.15428942000000001</v>
      </c>
      <c r="AG2" s="62">
        <v>220.11633</v>
      </c>
      <c r="AH2" s="62">
        <v>81.316000000000003</v>
      </c>
      <c r="AI2" s="62">
        <v>138.80032</v>
      </c>
      <c r="AJ2" s="62">
        <v>661.86149999999998</v>
      </c>
      <c r="AK2" s="62">
        <v>1439.0255</v>
      </c>
      <c r="AL2" s="62">
        <v>115.44533</v>
      </c>
      <c r="AM2" s="62">
        <v>1195.9541999999999</v>
      </c>
      <c r="AN2" s="62">
        <v>37.917859999999997</v>
      </c>
      <c r="AO2" s="62">
        <v>4.4010606000000001</v>
      </c>
      <c r="AP2" s="62">
        <v>3.2080196999999999</v>
      </c>
      <c r="AQ2" s="62">
        <v>1.1930407999999999</v>
      </c>
      <c r="AR2" s="62">
        <v>5.851585</v>
      </c>
      <c r="AS2" s="62">
        <v>159.72173000000001</v>
      </c>
      <c r="AT2" s="62">
        <v>3.437925E-2</v>
      </c>
      <c r="AU2" s="62">
        <v>2.2201905000000002</v>
      </c>
      <c r="AV2" s="62">
        <v>88.230649999999997</v>
      </c>
      <c r="AW2" s="62">
        <v>55.029834999999999</v>
      </c>
      <c r="AX2" s="62">
        <v>2.9990646999999999E-2</v>
      </c>
      <c r="AY2" s="62">
        <v>0.42349383000000002</v>
      </c>
      <c r="AZ2" s="62">
        <v>80.285576000000006</v>
      </c>
      <c r="BA2" s="62">
        <v>12.691903</v>
      </c>
      <c r="BB2" s="62">
        <v>4.9733796000000003</v>
      </c>
      <c r="BC2" s="62">
        <v>4.2285079999999997</v>
      </c>
      <c r="BD2" s="62">
        <v>3.4895520000000002</v>
      </c>
      <c r="BE2" s="62">
        <v>0.34973752000000002</v>
      </c>
      <c r="BF2" s="62">
        <v>1.4757552</v>
      </c>
      <c r="BG2" s="62">
        <v>0</v>
      </c>
      <c r="BH2" s="62">
        <v>2.5542316999999998E-2</v>
      </c>
      <c r="BI2" s="62">
        <v>1.9532219999999999E-2</v>
      </c>
      <c r="BJ2" s="62">
        <v>6.4233355000000006E-2</v>
      </c>
      <c r="BK2" s="62">
        <v>0</v>
      </c>
      <c r="BL2" s="62">
        <v>0.13131419</v>
      </c>
      <c r="BM2" s="62">
        <v>0.95868059999999999</v>
      </c>
      <c r="BN2" s="62">
        <v>0.20984173</v>
      </c>
      <c r="BO2" s="62">
        <v>12.818664999999999</v>
      </c>
      <c r="BP2" s="62">
        <v>1.8364358999999999</v>
      </c>
      <c r="BQ2" s="62">
        <v>3.9262497000000001</v>
      </c>
      <c r="BR2" s="62">
        <v>14.82864</v>
      </c>
      <c r="BS2" s="62">
        <v>9.0653590000000008</v>
      </c>
      <c r="BT2" s="62">
        <v>2.0962597999999999</v>
      </c>
      <c r="BU2" s="62">
        <v>6.2170009999999998E-3</v>
      </c>
      <c r="BV2" s="62">
        <v>1.6999429999999999E-2</v>
      </c>
      <c r="BW2" s="62">
        <v>0.14714436</v>
      </c>
      <c r="BX2" s="62">
        <v>0.34383065000000002</v>
      </c>
      <c r="BY2" s="62">
        <v>4.5704514000000002E-2</v>
      </c>
      <c r="BZ2" s="62">
        <v>2.1570087E-4</v>
      </c>
      <c r="CA2" s="62">
        <v>0.22576556</v>
      </c>
      <c r="CB2" s="62">
        <v>5.8653782999999998E-3</v>
      </c>
      <c r="CC2" s="62">
        <v>3.9561562000000002E-2</v>
      </c>
      <c r="CD2" s="62">
        <v>0.40305570000000002</v>
      </c>
      <c r="CE2" s="62">
        <v>2.0799202999999999E-2</v>
      </c>
      <c r="CF2" s="62">
        <v>0.13592926</v>
      </c>
      <c r="CG2" s="62">
        <v>4.9500000000000003E-7</v>
      </c>
      <c r="CH2" s="62">
        <v>1.3407539E-2</v>
      </c>
      <c r="CI2" s="62">
        <v>2.5328759999999999E-3</v>
      </c>
      <c r="CJ2" s="62">
        <v>0.83510362999999999</v>
      </c>
      <c r="CK2" s="62">
        <v>4.8153186000000001E-3</v>
      </c>
      <c r="CL2" s="62">
        <v>0.12996899000000001</v>
      </c>
      <c r="CM2" s="62">
        <v>0.71143630000000002</v>
      </c>
      <c r="CN2" s="62">
        <v>1519.6824999999999</v>
      </c>
      <c r="CO2" s="62">
        <v>2561.7896000000001</v>
      </c>
      <c r="CP2" s="62">
        <v>930.81635000000006</v>
      </c>
      <c r="CQ2" s="62">
        <v>466.63195999999999</v>
      </c>
      <c r="CR2" s="62">
        <v>232.30545000000001</v>
      </c>
      <c r="CS2" s="62">
        <v>446.94193000000001</v>
      </c>
      <c r="CT2" s="62">
        <v>1427.5922</v>
      </c>
      <c r="CU2" s="62">
        <v>708.27966000000004</v>
      </c>
      <c r="CV2" s="62">
        <v>1455.3031000000001</v>
      </c>
      <c r="CW2" s="62">
        <v>704.33169999999996</v>
      </c>
      <c r="CX2" s="62">
        <v>221.32140999999999</v>
      </c>
      <c r="CY2" s="62">
        <v>2129.3242</v>
      </c>
      <c r="CZ2" s="62">
        <v>781.49210000000005</v>
      </c>
      <c r="DA2" s="62">
        <v>1960.6835000000001</v>
      </c>
      <c r="DB2" s="62">
        <v>2212.3584000000001</v>
      </c>
      <c r="DC2" s="62">
        <v>2511.2566000000002</v>
      </c>
      <c r="DD2" s="62">
        <v>3777.328</v>
      </c>
      <c r="DE2" s="62">
        <v>564.04679999999996</v>
      </c>
      <c r="DF2" s="62">
        <v>2811.1323000000002</v>
      </c>
      <c r="DG2" s="62">
        <v>882.70389999999998</v>
      </c>
      <c r="DH2" s="62">
        <v>25.412569999999999</v>
      </c>
      <c r="DI2" s="62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12.691903</v>
      </c>
      <c r="B6">
        <f>BB2</f>
        <v>4.9733796000000003</v>
      </c>
      <c r="C6">
        <f>BC2</f>
        <v>4.2285079999999997</v>
      </c>
      <c r="D6">
        <f>BD2</f>
        <v>3.4895520000000002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0" sqref="H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9" t="s">
        <v>36</v>
      </c>
      <c r="F1" s="79"/>
      <c r="G1" s="79" t="s">
        <v>37</v>
      </c>
      <c r="H1" s="79"/>
      <c r="I1" s="51" t="s">
        <v>38</v>
      </c>
    </row>
    <row r="2" spans="1:9" x14ac:dyDescent="0.3">
      <c r="A2" s="54" t="s">
        <v>255</v>
      </c>
      <c r="B2" s="55">
        <v>25588</v>
      </c>
      <c r="C2" s="56">
        <f ca="1">YEAR(TODAY())-YEAR(B2)+IF(TODAY()&gt;=DATE(YEAR(TODAY()),MONTH(B2),DAY(B2)),0,-1)</f>
        <v>50</v>
      </c>
      <c r="E2" s="52">
        <v>169.6</v>
      </c>
      <c r="F2" s="53" t="s">
        <v>39</v>
      </c>
      <c r="G2" s="52">
        <v>70.099999999999994</v>
      </c>
      <c r="H2" s="51" t="s">
        <v>41</v>
      </c>
      <c r="I2" s="79">
        <f>ROUND(G3/E3^2,1)</f>
        <v>24.4</v>
      </c>
    </row>
    <row r="3" spans="1:9" x14ac:dyDescent="0.3">
      <c r="E3" s="51">
        <f>E2/100</f>
        <v>1.696</v>
      </c>
      <c r="F3" s="51" t="s">
        <v>40</v>
      </c>
      <c r="G3" s="51">
        <f>G2</f>
        <v>70.099999999999994</v>
      </c>
      <c r="H3" s="51" t="s">
        <v>41</v>
      </c>
      <c r="I3" s="79"/>
    </row>
    <row r="4" spans="1:9" x14ac:dyDescent="0.3">
      <c r="A4" t="s">
        <v>273</v>
      </c>
    </row>
    <row r="5" spans="1:9" x14ac:dyDescent="0.3">
      <c r="B5" s="60">
        <v>44095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x14ac:dyDescent="0.3">
      <c r="E2" s="81" t="str">
        <f>'DRIs DATA'!B1</f>
        <v>(설문지 : FFQ 95문항 설문지, 사용자 : 지병훈, ID : H1900410)</v>
      </c>
      <c r="F2" s="81"/>
      <c r="G2" s="81"/>
      <c r="H2" s="81"/>
      <c r="I2" s="81"/>
      <c r="J2" s="81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14:17:15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4" t="s">
        <v>196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ht="18" customHeight="1" x14ac:dyDescent="0.3">
      <c r="A3" s="6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</row>
    <row r="4" spans="1:19" ht="18" customHeight="1" thickBot="1" x14ac:dyDescent="0.35">
      <c r="A4" s="6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</row>
    <row r="5" spans="1:19" ht="18" customHeight="1" x14ac:dyDescent="0.3">
      <c r="A5" s="6"/>
      <c r="B5" s="82" t="s">
        <v>275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</row>
    <row r="6" spans="1:19" ht="18" customHeight="1" x14ac:dyDescent="0.3"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</row>
    <row r="7" spans="1:19" ht="18" customHeight="1" x14ac:dyDescent="0.3"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</row>
    <row r="8" spans="1:19" ht="18" customHeight="1" x14ac:dyDescent="0.3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</row>
    <row r="9" spans="1:19" ht="18" customHeight="1" thickBot="1" x14ac:dyDescent="0.35"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</row>
    <row r="10" spans="1:19" ht="18" customHeight="1" x14ac:dyDescent="0.3">
      <c r="C10" s="92" t="s">
        <v>30</v>
      </c>
      <c r="D10" s="92"/>
      <c r="E10" s="93"/>
      <c r="F10" s="96">
        <f>'개인정보 및 신체계측 입력'!B5</f>
        <v>44095</v>
      </c>
      <c r="G10" s="97"/>
      <c r="H10" s="97"/>
      <c r="I10" s="97"/>
      <c r="K10" s="113" t="s">
        <v>33</v>
      </c>
      <c r="L10" s="114"/>
      <c r="M10" s="113" t="s">
        <v>34</v>
      </c>
      <c r="N10" s="114"/>
      <c r="O10" s="113" t="s">
        <v>35</v>
      </c>
      <c r="P10" s="113"/>
      <c r="Q10" s="113"/>
      <c r="R10" s="113"/>
      <c r="S10" s="113"/>
    </row>
    <row r="11" spans="1:19" ht="18" customHeight="1" thickBot="1" x14ac:dyDescent="0.35">
      <c r="C11" s="94"/>
      <c r="D11" s="94"/>
      <c r="E11" s="95"/>
      <c r="F11" s="98"/>
      <c r="G11" s="98"/>
      <c r="H11" s="98"/>
      <c r="I11" s="98"/>
      <c r="K11" s="115"/>
      <c r="L11" s="116"/>
      <c r="M11" s="115"/>
      <c r="N11" s="116"/>
      <c r="O11" s="115"/>
      <c r="P11" s="115"/>
      <c r="Q11" s="115"/>
      <c r="R11" s="115"/>
      <c r="S11" s="115"/>
    </row>
    <row r="12" spans="1:19" ht="18" customHeight="1" x14ac:dyDescent="0.3">
      <c r="C12" s="92" t="s">
        <v>32</v>
      </c>
      <c r="D12" s="92"/>
      <c r="E12" s="93"/>
      <c r="F12" s="101">
        <f ca="1">'개인정보 및 신체계측 입력'!C2</f>
        <v>50</v>
      </c>
      <c r="G12" s="101"/>
      <c r="H12" s="101"/>
      <c r="I12" s="101"/>
      <c r="K12" s="130">
        <f>'개인정보 및 신체계측 입력'!E2</f>
        <v>169.6</v>
      </c>
      <c r="L12" s="131"/>
      <c r="M12" s="124">
        <f>'개인정보 및 신체계측 입력'!G2</f>
        <v>70.099999999999994</v>
      </c>
      <c r="N12" s="125"/>
      <c r="O12" s="120" t="s">
        <v>271</v>
      </c>
      <c r="P12" s="114"/>
      <c r="Q12" s="97">
        <f>'개인정보 및 신체계측 입력'!I2</f>
        <v>24.4</v>
      </c>
      <c r="R12" s="97"/>
      <c r="S12" s="97"/>
    </row>
    <row r="13" spans="1:19" ht="18" customHeight="1" thickBot="1" x14ac:dyDescent="0.35">
      <c r="C13" s="99"/>
      <c r="D13" s="99"/>
      <c r="E13" s="100"/>
      <c r="F13" s="102"/>
      <c r="G13" s="102"/>
      <c r="H13" s="102"/>
      <c r="I13" s="102"/>
      <c r="K13" s="132"/>
      <c r="L13" s="133"/>
      <c r="M13" s="126"/>
      <c r="N13" s="127"/>
      <c r="O13" s="121"/>
      <c r="P13" s="122"/>
      <c r="Q13" s="98"/>
      <c r="R13" s="98"/>
      <c r="S13" s="98"/>
    </row>
    <row r="14" spans="1:19" ht="18" customHeight="1" x14ac:dyDescent="0.3">
      <c r="C14" s="94" t="s">
        <v>31</v>
      </c>
      <c r="D14" s="94"/>
      <c r="E14" s="95"/>
      <c r="F14" s="98" t="str">
        <f>MID('DRIs DATA'!B1,28,3)</f>
        <v>지병훈</v>
      </c>
      <c r="G14" s="98"/>
      <c r="H14" s="98"/>
      <c r="I14" s="98"/>
      <c r="K14" s="132"/>
      <c r="L14" s="133"/>
      <c r="M14" s="126"/>
      <c r="N14" s="127"/>
      <c r="O14" s="121"/>
      <c r="P14" s="122"/>
      <c r="Q14" s="98"/>
      <c r="R14" s="98"/>
      <c r="S14" s="98"/>
    </row>
    <row r="15" spans="1:19" ht="18" customHeight="1" thickBot="1" x14ac:dyDescent="0.35">
      <c r="C15" s="99"/>
      <c r="D15" s="99"/>
      <c r="E15" s="100"/>
      <c r="F15" s="107"/>
      <c r="G15" s="107"/>
      <c r="H15" s="107"/>
      <c r="I15" s="107"/>
      <c r="K15" s="134"/>
      <c r="L15" s="135"/>
      <c r="M15" s="128"/>
      <c r="N15" s="129"/>
      <c r="O15" s="123"/>
      <c r="P15" s="116"/>
      <c r="Q15" s="107"/>
      <c r="R15" s="107"/>
      <c r="S15" s="10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6" t="s">
        <v>42</v>
      </c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8"/>
    </row>
    <row r="20" spans="2:20" ht="18" customHeight="1" thickBot="1" x14ac:dyDescent="0.35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1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7" t="s">
        <v>43</v>
      </c>
      <c r="E36" s="87"/>
      <c r="F36" s="87"/>
      <c r="G36" s="87"/>
      <c r="H36" s="87"/>
      <c r="I36" s="34">
        <f>'DRIs DATA'!F8</f>
        <v>82.8</v>
      </c>
      <c r="J36" s="90" t="s">
        <v>44</v>
      </c>
      <c r="K36" s="90"/>
      <c r="L36" s="90"/>
      <c r="M36" s="90"/>
      <c r="N36" s="35"/>
      <c r="O36" s="110" t="s">
        <v>45</v>
      </c>
      <c r="P36" s="110"/>
      <c r="Q36" s="110"/>
      <c r="R36" s="110"/>
      <c r="S36" s="110"/>
      <c r="T36" s="6"/>
    </row>
    <row r="37" spans="2:20" ht="18" customHeight="1" x14ac:dyDescent="0.3">
      <c r="B37" s="12"/>
      <c r="C37" s="108" t="s">
        <v>182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6"/>
    </row>
    <row r="38" spans="2:20" ht="18" customHeight="1" x14ac:dyDescent="0.3">
      <c r="B38" s="12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6"/>
    </row>
    <row r="39" spans="2:20" ht="18" customHeight="1" thickBot="1" x14ac:dyDescent="0.35">
      <c r="B39" s="12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7" t="s">
        <v>43</v>
      </c>
      <c r="E41" s="87"/>
      <c r="F41" s="87"/>
      <c r="G41" s="87"/>
      <c r="H41" s="87"/>
      <c r="I41" s="34">
        <f>'DRIs DATA'!G8</f>
        <v>5.4</v>
      </c>
      <c r="J41" s="90" t="s">
        <v>44</v>
      </c>
      <c r="K41" s="90"/>
      <c r="L41" s="90"/>
      <c r="M41" s="90"/>
      <c r="N41" s="35"/>
      <c r="O41" s="91" t="s">
        <v>49</v>
      </c>
      <c r="P41" s="91"/>
      <c r="Q41" s="91"/>
      <c r="R41" s="91"/>
      <c r="S41" s="91"/>
      <c r="T41" s="6"/>
    </row>
    <row r="42" spans="2:20" ht="18" customHeight="1" x14ac:dyDescent="0.3">
      <c r="B42" s="6"/>
      <c r="C42" s="112" t="s">
        <v>184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11" t="s">
        <v>43</v>
      </c>
      <c r="E46" s="111"/>
      <c r="F46" s="111"/>
      <c r="G46" s="111"/>
      <c r="H46" s="111"/>
      <c r="I46" s="34">
        <f>'DRIs DATA'!H8</f>
        <v>11.7</v>
      </c>
      <c r="J46" s="90" t="s">
        <v>44</v>
      </c>
      <c r="K46" s="90"/>
      <c r="L46" s="90"/>
      <c r="M46" s="90"/>
      <c r="N46" s="35"/>
      <c r="O46" s="91" t="s">
        <v>48</v>
      </c>
      <c r="P46" s="91"/>
      <c r="Q46" s="91"/>
      <c r="R46" s="91"/>
      <c r="S46" s="91"/>
      <c r="T46" s="6"/>
    </row>
    <row r="47" spans="2:20" ht="18" customHeight="1" x14ac:dyDescent="0.3">
      <c r="B47" s="6"/>
      <c r="C47" s="112" t="s">
        <v>183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6" t="s">
        <v>191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8"/>
    </row>
    <row r="54" spans="1:20" ht="18" customHeight="1" thickBot="1" x14ac:dyDescent="0.35">
      <c r="B54" s="139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1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6" t="s">
        <v>164</v>
      </c>
      <c r="D69" s="86"/>
      <c r="E69" s="86"/>
      <c r="F69" s="86"/>
      <c r="G69" s="86"/>
      <c r="H69" s="87" t="s">
        <v>170</v>
      </c>
      <c r="I69" s="87"/>
      <c r="J69" s="87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8">
        <f>ROUND('그룹 전체 사용자의 일일 입력'!D6/MAX('그룹 전체 사용자의 일일 입력'!$B$6,'그룹 전체 사용자의 일일 입력'!$C$6,'그룹 전체 사용자의 일일 입력'!$D$6),1)</f>
        <v>0.7</v>
      </c>
      <c r="P69" s="88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9" t="s">
        <v>165</v>
      </c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6" t="s">
        <v>51</v>
      </c>
      <c r="D72" s="86"/>
      <c r="E72" s="86"/>
      <c r="F72" s="86"/>
      <c r="G72" s="86"/>
      <c r="H72" s="38"/>
      <c r="I72" s="87" t="s">
        <v>52</v>
      </c>
      <c r="J72" s="87"/>
      <c r="K72" s="36">
        <f>ROUND('DRIs DATA'!L8,1)</f>
        <v>6.7</v>
      </c>
      <c r="L72" s="36" t="s">
        <v>53</v>
      </c>
      <c r="M72" s="36">
        <f>ROUND('DRIs DATA'!K8,1)</f>
        <v>2.1</v>
      </c>
      <c r="N72" s="90" t="s">
        <v>54</v>
      </c>
      <c r="O72" s="90"/>
      <c r="P72" s="90"/>
      <c r="Q72" s="90"/>
      <c r="R72" s="39"/>
      <c r="S72" s="35"/>
      <c r="T72" s="6"/>
    </row>
    <row r="73" spans="2:21" ht="18" customHeight="1" x14ac:dyDescent="0.3">
      <c r="B73" s="6"/>
      <c r="C73" s="112" t="s">
        <v>181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6" t="s">
        <v>192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8"/>
    </row>
    <row r="78" spans="2:21" ht="18" customHeight="1" thickBot="1" x14ac:dyDescent="0.35">
      <c r="B78" s="139"/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1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3" t="s">
        <v>168</v>
      </c>
      <c r="C80" s="103"/>
      <c r="D80" s="103"/>
      <c r="E80" s="103"/>
      <c r="F80" s="21"/>
      <c r="G80" s="21"/>
      <c r="H80" s="21"/>
      <c r="L80" s="103" t="s">
        <v>172</v>
      </c>
      <c r="M80" s="103"/>
      <c r="N80" s="103"/>
      <c r="O80" s="103"/>
      <c r="P80" s="103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4" t="s">
        <v>268</v>
      </c>
      <c r="C93" s="105"/>
      <c r="D93" s="105"/>
      <c r="E93" s="105"/>
      <c r="F93" s="105"/>
      <c r="G93" s="105"/>
      <c r="H93" s="105"/>
      <c r="I93" s="105"/>
      <c r="J93" s="106"/>
      <c r="L93" s="104" t="s">
        <v>175</v>
      </c>
      <c r="M93" s="105"/>
      <c r="N93" s="105"/>
      <c r="O93" s="105"/>
      <c r="P93" s="105"/>
      <c r="Q93" s="105"/>
      <c r="R93" s="105"/>
      <c r="S93" s="105"/>
      <c r="T93" s="106"/>
    </row>
    <row r="94" spans="1:21" ht="18" customHeight="1" x14ac:dyDescent="0.3">
      <c r="B94" s="165" t="s">
        <v>171</v>
      </c>
      <c r="C94" s="163"/>
      <c r="D94" s="163"/>
      <c r="E94" s="163"/>
      <c r="F94" s="161">
        <f>ROUND('DRIs DATA'!F16/'DRIs DATA'!C16*100,2)</f>
        <v>18.57</v>
      </c>
      <c r="G94" s="161"/>
      <c r="H94" s="163" t="s">
        <v>167</v>
      </c>
      <c r="I94" s="163"/>
      <c r="J94" s="164"/>
      <c r="L94" s="165" t="s">
        <v>171</v>
      </c>
      <c r="M94" s="163"/>
      <c r="N94" s="163"/>
      <c r="O94" s="163"/>
      <c r="P94" s="163"/>
      <c r="Q94" s="23">
        <f>ROUND('DRIs DATA'!M16/'DRIs DATA'!K16*100,2)</f>
        <v>36.67</v>
      </c>
      <c r="R94" s="163" t="s">
        <v>167</v>
      </c>
      <c r="S94" s="163"/>
      <c r="T94" s="16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9" t="s">
        <v>180</v>
      </c>
      <c r="C96" s="150"/>
      <c r="D96" s="150"/>
      <c r="E96" s="150"/>
      <c r="F96" s="150"/>
      <c r="G96" s="150"/>
      <c r="H96" s="150"/>
      <c r="I96" s="150"/>
      <c r="J96" s="151"/>
      <c r="L96" s="155" t="s">
        <v>173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 x14ac:dyDescent="0.3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 x14ac:dyDescent="0.3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 x14ac:dyDescent="0.3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 x14ac:dyDescent="0.3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 x14ac:dyDescent="0.35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6" t="s">
        <v>193</v>
      </c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8"/>
    </row>
    <row r="105" spans="2:21" ht="18" customHeight="1" thickBot="1" x14ac:dyDescent="0.35">
      <c r="B105" s="139"/>
      <c r="C105" s="140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0"/>
      <c r="P105" s="140"/>
      <c r="Q105" s="140"/>
      <c r="R105" s="140"/>
      <c r="S105" s="140"/>
      <c r="T105" s="141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3" t="s">
        <v>169</v>
      </c>
      <c r="C107" s="103"/>
      <c r="D107" s="103"/>
      <c r="E107" s="103"/>
      <c r="F107" s="6"/>
      <c r="G107" s="6"/>
      <c r="H107" s="6"/>
      <c r="I107" s="6"/>
      <c r="L107" s="103" t="s">
        <v>270</v>
      </c>
      <c r="M107" s="103"/>
      <c r="N107" s="103"/>
      <c r="O107" s="103"/>
      <c r="P107" s="103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7" t="s">
        <v>264</v>
      </c>
      <c r="C120" s="118"/>
      <c r="D120" s="118"/>
      <c r="E120" s="118"/>
      <c r="F120" s="118"/>
      <c r="G120" s="118"/>
      <c r="H120" s="118"/>
      <c r="I120" s="118"/>
      <c r="J120" s="119"/>
      <c r="L120" s="117" t="s">
        <v>265</v>
      </c>
      <c r="M120" s="118"/>
      <c r="N120" s="118"/>
      <c r="O120" s="118"/>
      <c r="P120" s="118"/>
      <c r="Q120" s="118"/>
      <c r="R120" s="118"/>
      <c r="S120" s="118"/>
      <c r="T120" s="119"/>
    </row>
    <row r="121" spans="2:20" ht="18" customHeight="1" x14ac:dyDescent="0.3">
      <c r="B121" s="43" t="s">
        <v>171</v>
      </c>
      <c r="C121" s="16"/>
      <c r="D121" s="16"/>
      <c r="E121" s="15"/>
      <c r="F121" s="161">
        <f>ROUND('DRIs DATA'!F26/'DRIs DATA'!C26*100,2)</f>
        <v>20.6</v>
      </c>
      <c r="G121" s="161"/>
      <c r="H121" s="163" t="s">
        <v>166</v>
      </c>
      <c r="I121" s="163"/>
      <c r="J121" s="164"/>
      <c r="L121" s="42" t="s">
        <v>171</v>
      </c>
      <c r="M121" s="20"/>
      <c r="N121" s="20"/>
      <c r="O121" s="23"/>
      <c r="P121" s="6"/>
      <c r="Q121" s="58">
        <f>ROUND('DRIs DATA'!AH26/'DRIs DATA'!AE26*100,2)</f>
        <v>46.67</v>
      </c>
      <c r="R121" s="163" t="s">
        <v>166</v>
      </c>
      <c r="S121" s="163"/>
      <c r="T121" s="16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2" t="s">
        <v>174</v>
      </c>
      <c r="C123" s="143"/>
      <c r="D123" s="143"/>
      <c r="E123" s="143"/>
      <c r="F123" s="143"/>
      <c r="G123" s="143"/>
      <c r="H123" s="143"/>
      <c r="I123" s="143"/>
      <c r="J123" s="144"/>
      <c r="L123" s="142" t="s">
        <v>269</v>
      </c>
      <c r="M123" s="143"/>
      <c r="N123" s="143"/>
      <c r="O123" s="143"/>
      <c r="P123" s="143"/>
      <c r="Q123" s="143"/>
      <c r="R123" s="143"/>
      <c r="S123" s="143"/>
      <c r="T123" s="144"/>
    </row>
    <row r="124" spans="2:20" ht="18" customHeight="1" x14ac:dyDescent="0.3">
      <c r="B124" s="142"/>
      <c r="C124" s="143"/>
      <c r="D124" s="143"/>
      <c r="E124" s="143"/>
      <c r="F124" s="143"/>
      <c r="G124" s="143"/>
      <c r="H124" s="143"/>
      <c r="I124" s="143"/>
      <c r="J124" s="144"/>
      <c r="L124" s="142"/>
      <c r="M124" s="143"/>
      <c r="N124" s="143"/>
      <c r="O124" s="143"/>
      <c r="P124" s="143"/>
      <c r="Q124" s="143"/>
      <c r="R124" s="143"/>
      <c r="S124" s="143"/>
      <c r="T124" s="144"/>
    </row>
    <row r="125" spans="2:20" ht="18" customHeight="1" x14ac:dyDescent="0.3">
      <c r="B125" s="142"/>
      <c r="C125" s="143"/>
      <c r="D125" s="143"/>
      <c r="E125" s="143"/>
      <c r="F125" s="143"/>
      <c r="G125" s="143"/>
      <c r="H125" s="143"/>
      <c r="I125" s="143"/>
      <c r="J125" s="144"/>
      <c r="L125" s="142"/>
      <c r="M125" s="143"/>
      <c r="N125" s="143"/>
      <c r="O125" s="143"/>
      <c r="P125" s="143"/>
      <c r="Q125" s="143"/>
      <c r="R125" s="143"/>
      <c r="S125" s="143"/>
      <c r="T125" s="144"/>
    </row>
    <row r="126" spans="2:20" ht="18" customHeight="1" x14ac:dyDescent="0.3">
      <c r="B126" s="142"/>
      <c r="C126" s="143"/>
      <c r="D126" s="143"/>
      <c r="E126" s="143"/>
      <c r="F126" s="143"/>
      <c r="G126" s="143"/>
      <c r="H126" s="143"/>
      <c r="I126" s="143"/>
      <c r="J126" s="144"/>
      <c r="L126" s="142"/>
      <c r="M126" s="143"/>
      <c r="N126" s="143"/>
      <c r="O126" s="143"/>
      <c r="P126" s="143"/>
      <c r="Q126" s="143"/>
      <c r="R126" s="143"/>
      <c r="S126" s="143"/>
      <c r="T126" s="144"/>
    </row>
    <row r="127" spans="2:20" ht="18" customHeight="1" x14ac:dyDescent="0.3">
      <c r="B127" s="142"/>
      <c r="C127" s="143"/>
      <c r="D127" s="143"/>
      <c r="E127" s="143"/>
      <c r="F127" s="143"/>
      <c r="G127" s="143"/>
      <c r="H127" s="143"/>
      <c r="I127" s="143"/>
      <c r="J127" s="144"/>
      <c r="L127" s="142"/>
      <c r="M127" s="143"/>
      <c r="N127" s="143"/>
      <c r="O127" s="143"/>
      <c r="P127" s="143"/>
      <c r="Q127" s="143"/>
      <c r="R127" s="143"/>
      <c r="S127" s="143"/>
      <c r="T127" s="144"/>
    </row>
    <row r="128" spans="2:20" ht="17.25" thickBot="1" x14ac:dyDescent="0.35">
      <c r="B128" s="145"/>
      <c r="C128" s="146"/>
      <c r="D128" s="146"/>
      <c r="E128" s="146"/>
      <c r="F128" s="146"/>
      <c r="G128" s="146"/>
      <c r="H128" s="146"/>
      <c r="I128" s="146"/>
      <c r="J128" s="147"/>
      <c r="L128" s="145"/>
      <c r="M128" s="146"/>
      <c r="N128" s="146"/>
      <c r="O128" s="146"/>
      <c r="P128" s="146"/>
      <c r="Q128" s="146"/>
      <c r="R128" s="146"/>
      <c r="S128" s="146"/>
      <c r="T128" s="14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6" t="s">
        <v>262</v>
      </c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8"/>
      <c r="N130" s="57"/>
      <c r="O130" s="136" t="s">
        <v>263</v>
      </c>
      <c r="P130" s="137"/>
      <c r="Q130" s="137"/>
      <c r="R130" s="137"/>
      <c r="S130" s="137"/>
      <c r="T130" s="138"/>
    </row>
    <row r="131" spans="2:21" ht="18" customHeight="1" thickBot="1" x14ac:dyDescent="0.35">
      <c r="B131" s="139"/>
      <c r="C131" s="140"/>
      <c r="D131" s="140"/>
      <c r="E131" s="140"/>
      <c r="F131" s="140"/>
      <c r="G131" s="140"/>
      <c r="H131" s="140"/>
      <c r="I131" s="140"/>
      <c r="J131" s="140"/>
      <c r="K131" s="140"/>
      <c r="L131" s="140"/>
      <c r="M131" s="141"/>
      <c r="N131" s="57"/>
      <c r="O131" s="139"/>
      <c r="P131" s="140"/>
      <c r="Q131" s="140"/>
      <c r="R131" s="140"/>
      <c r="S131" s="140"/>
      <c r="T131" s="141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6" t="s">
        <v>194</v>
      </c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8"/>
    </row>
    <row r="156" spans="2:21" ht="18" customHeight="1" thickBot="1" x14ac:dyDescent="0.35">
      <c r="B156" s="139"/>
      <c r="C156" s="140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0"/>
      <c r="P156" s="140"/>
      <c r="Q156" s="140"/>
      <c r="R156" s="140"/>
      <c r="S156" s="140"/>
      <c r="T156" s="141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3" t="s">
        <v>177</v>
      </c>
      <c r="C158" s="103"/>
      <c r="D158" s="103"/>
      <c r="E158" s="6"/>
      <c r="F158" s="6"/>
      <c r="G158" s="6"/>
      <c r="H158" s="6"/>
      <c r="I158" s="6"/>
      <c r="L158" s="103" t="s">
        <v>178</v>
      </c>
      <c r="M158" s="103"/>
      <c r="N158" s="103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7" t="s">
        <v>266</v>
      </c>
      <c r="C171" s="118"/>
      <c r="D171" s="118"/>
      <c r="E171" s="118"/>
      <c r="F171" s="118"/>
      <c r="G171" s="118"/>
      <c r="H171" s="118"/>
      <c r="I171" s="118"/>
      <c r="J171" s="119"/>
      <c r="L171" s="117" t="s">
        <v>176</v>
      </c>
      <c r="M171" s="118"/>
      <c r="N171" s="118"/>
      <c r="O171" s="118"/>
      <c r="P171" s="118"/>
      <c r="Q171" s="118"/>
      <c r="R171" s="118"/>
      <c r="S171" s="119"/>
    </row>
    <row r="172" spans="2:19" ht="18" customHeight="1" x14ac:dyDescent="0.3">
      <c r="B172" s="42" t="s">
        <v>171</v>
      </c>
      <c r="C172" s="20"/>
      <c r="D172" s="20"/>
      <c r="E172" s="6"/>
      <c r="F172" s="161">
        <f>ROUND('DRIs DATA'!F36/'DRIs DATA'!C36*100,2)</f>
        <v>27.51</v>
      </c>
      <c r="G172" s="161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95.93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2" t="s">
        <v>185</v>
      </c>
      <c r="C174" s="143"/>
      <c r="D174" s="143"/>
      <c r="E174" s="143"/>
      <c r="F174" s="143"/>
      <c r="G174" s="143"/>
      <c r="H174" s="143"/>
      <c r="I174" s="143"/>
      <c r="J174" s="144"/>
      <c r="L174" s="142" t="s">
        <v>187</v>
      </c>
      <c r="M174" s="143"/>
      <c r="N174" s="143"/>
      <c r="O174" s="143"/>
      <c r="P174" s="143"/>
      <c r="Q174" s="143"/>
      <c r="R174" s="143"/>
      <c r="S174" s="144"/>
    </row>
    <row r="175" spans="2:19" ht="18" customHeight="1" x14ac:dyDescent="0.3">
      <c r="B175" s="142"/>
      <c r="C175" s="143"/>
      <c r="D175" s="143"/>
      <c r="E175" s="143"/>
      <c r="F175" s="143"/>
      <c r="G175" s="143"/>
      <c r="H175" s="143"/>
      <c r="I175" s="143"/>
      <c r="J175" s="144"/>
      <c r="L175" s="142"/>
      <c r="M175" s="143"/>
      <c r="N175" s="143"/>
      <c r="O175" s="143"/>
      <c r="P175" s="143"/>
      <c r="Q175" s="143"/>
      <c r="R175" s="143"/>
      <c r="S175" s="144"/>
    </row>
    <row r="176" spans="2:19" ht="18" customHeight="1" x14ac:dyDescent="0.3">
      <c r="B176" s="142"/>
      <c r="C176" s="143"/>
      <c r="D176" s="143"/>
      <c r="E176" s="143"/>
      <c r="F176" s="143"/>
      <c r="G176" s="143"/>
      <c r="H176" s="143"/>
      <c r="I176" s="143"/>
      <c r="J176" s="144"/>
      <c r="L176" s="142"/>
      <c r="M176" s="143"/>
      <c r="N176" s="143"/>
      <c r="O176" s="143"/>
      <c r="P176" s="143"/>
      <c r="Q176" s="143"/>
      <c r="R176" s="143"/>
      <c r="S176" s="144"/>
    </row>
    <row r="177" spans="2:19" ht="18" customHeight="1" x14ac:dyDescent="0.3">
      <c r="B177" s="142"/>
      <c r="C177" s="143"/>
      <c r="D177" s="143"/>
      <c r="E177" s="143"/>
      <c r="F177" s="143"/>
      <c r="G177" s="143"/>
      <c r="H177" s="143"/>
      <c r="I177" s="143"/>
      <c r="J177" s="144"/>
      <c r="L177" s="142"/>
      <c r="M177" s="143"/>
      <c r="N177" s="143"/>
      <c r="O177" s="143"/>
      <c r="P177" s="143"/>
      <c r="Q177" s="143"/>
      <c r="R177" s="143"/>
      <c r="S177" s="144"/>
    </row>
    <row r="178" spans="2:19" ht="18" customHeight="1" x14ac:dyDescent="0.3">
      <c r="B178" s="142"/>
      <c r="C178" s="143"/>
      <c r="D178" s="143"/>
      <c r="E178" s="143"/>
      <c r="F178" s="143"/>
      <c r="G178" s="143"/>
      <c r="H178" s="143"/>
      <c r="I178" s="143"/>
      <c r="J178" s="144"/>
      <c r="L178" s="142"/>
      <c r="M178" s="143"/>
      <c r="N178" s="143"/>
      <c r="O178" s="143"/>
      <c r="P178" s="143"/>
      <c r="Q178" s="143"/>
      <c r="R178" s="143"/>
      <c r="S178" s="144"/>
    </row>
    <row r="179" spans="2:19" ht="18" customHeight="1" x14ac:dyDescent="0.3">
      <c r="B179" s="142"/>
      <c r="C179" s="143"/>
      <c r="D179" s="143"/>
      <c r="E179" s="143"/>
      <c r="F179" s="143"/>
      <c r="G179" s="143"/>
      <c r="H179" s="143"/>
      <c r="I179" s="143"/>
      <c r="J179" s="144"/>
      <c r="L179" s="142"/>
      <c r="M179" s="143"/>
      <c r="N179" s="143"/>
      <c r="O179" s="143"/>
      <c r="P179" s="143"/>
      <c r="Q179" s="143"/>
      <c r="R179" s="143"/>
      <c r="S179" s="144"/>
    </row>
    <row r="180" spans="2:19" ht="18" customHeight="1" thickBot="1" x14ac:dyDescent="0.35">
      <c r="B180" s="145"/>
      <c r="C180" s="146"/>
      <c r="D180" s="146"/>
      <c r="E180" s="146"/>
      <c r="F180" s="146"/>
      <c r="G180" s="146"/>
      <c r="H180" s="146"/>
      <c r="I180" s="146"/>
      <c r="J180" s="147"/>
      <c r="L180" s="142"/>
      <c r="M180" s="143"/>
      <c r="N180" s="143"/>
      <c r="O180" s="143"/>
      <c r="P180" s="143"/>
      <c r="Q180" s="143"/>
      <c r="R180" s="143"/>
      <c r="S180" s="14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2"/>
      <c r="M181" s="143"/>
      <c r="N181" s="143"/>
      <c r="O181" s="143"/>
      <c r="P181" s="143"/>
      <c r="Q181" s="143"/>
      <c r="R181" s="143"/>
      <c r="S181" s="144"/>
    </row>
    <row r="182" spans="2:19" ht="18" customHeight="1" thickBot="1" x14ac:dyDescent="0.35">
      <c r="L182" s="145"/>
      <c r="M182" s="146"/>
      <c r="N182" s="146"/>
      <c r="O182" s="146"/>
      <c r="P182" s="146"/>
      <c r="Q182" s="146"/>
      <c r="R182" s="146"/>
      <c r="S182" s="147"/>
    </row>
    <row r="183" spans="2:19" ht="18" customHeight="1" x14ac:dyDescent="0.3">
      <c r="B183" s="103" t="s">
        <v>179</v>
      </c>
      <c r="C183" s="103"/>
      <c r="D183" s="103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7" t="s">
        <v>267</v>
      </c>
      <c r="C196" s="118"/>
      <c r="D196" s="118"/>
      <c r="E196" s="118"/>
      <c r="F196" s="118"/>
      <c r="G196" s="118"/>
      <c r="H196" s="118"/>
      <c r="I196" s="118"/>
      <c r="J196" s="11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61">
        <f>ROUND('DRIs DATA'!F46/'DRIs DATA'!C46*100,2)</f>
        <v>44</v>
      </c>
      <c r="G197" s="161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2" t="s">
        <v>186</v>
      </c>
      <c r="C199" s="143"/>
      <c r="D199" s="143"/>
      <c r="E199" s="143"/>
      <c r="F199" s="143"/>
      <c r="G199" s="143"/>
      <c r="H199" s="143"/>
      <c r="I199" s="143"/>
      <c r="J199" s="144"/>
      <c r="S199" s="6"/>
    </row>
    <row r="200" spans="2:20" ht="18" customHeight="1" x14ac:dyDescent="0.3">
      <c r="B200" s="142"/>
      <c r="C200" s="143"/>
      <c r="D200" s="143"/>
      <c r="E200" s="143"/>
      <c r="F200" s="143"/>
      <c r="G200" s="143"/>
      <c r="H200" s="143"/>
      <c r="I200" s="143"/>
      <c r="J200" s="144"/>
      <c r="S200" s="6"/>
    </row>
    <row r="201" spans="2:20" ht="18" customHeight="1" x14ac:dyDescent="0.3">
      <c r="B201" s="142"/>
      <c r="C201" s="143"/>
      <c r="D201" s="143"/>
      <c r="E201" s="143"/>
      <c r="F201" s="143"/>
      <c r="G201" s="143"/>
      <c r="H201" s="143"/>
      <c r="I201" s="143"/>
      <c r="J201" s="144"/>
      <c r="S201" s="6"/>
    </row>
    <row r="202" spans="2:20" ht="18" customHeight="1" x14ac:dyDescent="0.3">
      <c r="B202" s="142"/>
      <c r="C202" s="143"/>
      <c r="D202" s="143"/>
      <c r="E202" s="143"/>
      <c r="F202" s="143"/>
      <c r="G202" s="143"/>
      <c r="H202" s="143"/>
      <c r="I202" s="143"/>
      <c r="J202" s="144"/>
      <c r="S202" s="6"/>
    </row>
    <row r="203" spans="2:20" ht="18" customHeight="1" x14ac:dyDescent="0.3">
      <c r="B203" s="142"/>
      <c r="C203" s="143"/>
      <c r="D203" s="143"/>
      <c r="E203" s="143"/>
      <c r="F203" s="143"/>
      <c r="G203" s="143"/>
      <c r="H203" s="143"/>
      <c r="I203" s="143"/>
      <c r="J203" s="144"/>
      <c r="S203" s="6"/>
    </row>
    <row r="204" spans="2:20" ht="18" customHeight="1" thickBot="1" x14ac:dyDescent="0.35">
      <c r="B204" s="145"/>
      <c r="C204" s="146"/>
      <c r="D204" s="146"/>
      <c r="E204" s="146"/>
      <c r="F204" s="146"/>
      <c r="G204" s="146"/>
      <c r="H204" s="146"/>
      <c r="I204" s="146"/>
      <c r="J204" s="147"/>
      <c r="S204" s="6"/>
    </row>
    <row r="205" spans="2:20" ht="18" customHeight="1" thickBot="1" x14ac:dyDescent="0.35">
      <c r="K205" s="10"/>
    </row>
    <row r="206" spans="2:20" ht="18" customHeight="1" x14ac:dyDescent="0.3">
      <c r="B206" s="136" t="s">
        <v>195</v>
      </c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8"/>
    </row>
    <row r="207" spans="2:20" ht="18" customHeight="1" thickBot="1" x14ac:dyDescent="0.35">
      <c r="B207" s="139"/>
      <c r="C207" s="140"/>
      <c r="D207" s="140"/>
      <c r="E207" s="140"/>
      <c r="F207" s="140"/>
      <c r="G207" s="140"/>
      <c r="H207" s="140"/>
      <c r="I207" s="140"/>
      <c r="J207" s="140"/>
      <c r="K207" s="140"/>
      <c r="L207" s="140"/>
      <c r="M207" s="140"/>
      <c r="N207" s="140"/>
      <c r="O207" s="140"/>
      <c r="P207" s="140"/>
      <c r="Q207" s="140"/>
      <c r="R207" s="140"/>
      <c r="S207" s="140"/>
      <c r="T207" s="141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2" t="s">
        <v>188</v>
      </c>
      <c r="C209" s="162"/>
      <c r="D209" s="162"/>
      <c r="E209" s="162"/>
      <c r="F209" s="162"/>
      <c r="G209" s="162"/>
      <c r="H209" s="162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8" t="s">
        <v>190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2020-12-17T07:27:01Z</dcterms:modified>
</cp:coreProperties>
</file>