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<sst xmlns="http://schemas.openxmlformats.org/spreadsheetml/2006/main" count="692" uniqueCount="367">
  <si>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</si>
  <si>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</si>
  <si>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</si>
  <si>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</si>
  <si>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</si>
  <si>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</si>
  <si>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</si>
  <si>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</si>
  <si>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</si>
  <si>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</si>
  <si>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</si>
  <si>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</si>
  <si>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</si>
  <si>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</si>
  <si>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</si>
  <si>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</si>
  <si>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</si>
  <si>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</si>
  <si>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</si>
  <si>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</si>
  <si>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</si>
  <si>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</si>
  <si>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</si>
  <si>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</si>
  <si>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</si>
  <si>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</si>
  <si>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</si>
  <si>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</si>
  <si>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</si>
  <si>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</si>
  <si>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</si>
  <si>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</si>
  <si>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</si>
  <si>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</si>
  <si>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</si>
  <si>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</si>
  <si>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</si>
  <si>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</si>
  <si>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</si>
  <si>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</si>
  <si>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</si>
  <si>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</si>
  <si>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</si>
  <si>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</si>
  <si>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</si>
  <si>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</si>
  <si>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</si>
  <si>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</si>
  <si>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</si>
  <si>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</si>
  <si>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</si>
  <si>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</si>
  <si>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</si>
  <si>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</si>
  <si>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</si>
  <si>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</si>
  <si>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</si>
  <si>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</si>
  <si>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</si>
  <si>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</si>
  <si>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</si>
  <si>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</si>
  <si>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</si>
  <si>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</si>
  <si>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</si>
  <si>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</si>
  <si>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</si>
  <si>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</si>
  <si>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</si>
  <si>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</si>
  <si>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</si>
  <si>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</si>
  <si>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</si>
  <si>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</si>
  <si>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</si>
  <si>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</si>
  <si>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</si>
  <si>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</si>
  <si>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</si>
  <si>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</si>
  <si>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</si>
  <si>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</si>
  <si>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</si>
  <si>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</si>
  <si>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</si>
  <si>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</si>
  <si>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</si>
  <si>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</si>
  <si>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</si>
  <si>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</si>
  <si>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</si>
  <si>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</si>
  <si>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</si>
  <si>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</si>
  <si>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</si>
  <si>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</si>
  <si>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</si>
  <si>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</si>
  <si>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</si>
  <si>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</si>
  <si>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</si>
  <si>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</si>
  <si>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</si>
  <si>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</si>
  <si>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</si>
  <si>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</si>
  <si>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</si>
  <si>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</si>
  <si>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</si>
  <si>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</si>
  <si>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</si>
  <si>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</si>
  <si>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</si>
  <si>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</si>
  <si>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</si>
  <si>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</si>
  <si>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</si>
  <si>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</si>
  <si>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</si>
  <si>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</si>
  <si>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</si>
  <si>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</si>
  <si>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</si>
  <si>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</si>
  <si>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</si>
  <si>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</si>
  <si>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</si>
  <si>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</si>
  <si>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</si>
  <si>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</si>
  <si>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</si>
  <si>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</si>
  <si>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</si>
  <si>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</si>
  <si>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</si>
  <si>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</si>
  <si>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</si>
  <si>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</si>
  <si>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</si>
  <si>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</si>
  <si>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</si>
  <si>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</si>
  <si>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</si>
  <si>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</si>
  <si>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</si>
  <si>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</si>
  <si>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</si>
  <si>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</si>
  <si>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</si>
  <si>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</si>
  <si>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</si>
  <si>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</si>
  <si>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</si>
  <si>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</si>
  <si>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</si>
  <si>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</si>
  <si>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</si>
  <si>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</si>
  <si>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</si>
  <si>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</si>
  <si>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</si>
  <si>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</si>
  <si>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</si>
  <si>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</si>
  <si>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</si>
  <si>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</si>
  <si>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</si>
  <si>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</si>
  <si>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</si>
  <si>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</si>
  <si>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</si>
  <si>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</si>
  <si>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</si>
  <si>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</si>
  <si>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</si>
  <si>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</si>
  <si>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</si>
  <si>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</si>
  <si>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</si>
  <si>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</si>
  <si>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</si>
  <si>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</si>
  <si>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</si>
  <si>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</si>
  <si>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</si>
  <si>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</si>
  <si>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</si>
  <si>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</si>
  <si>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</si>
  <si>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</si>
  <si>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</si>
  <si>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</si>
  <si>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</si>
  <si>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</si>
  <si>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</si>
  <si>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</si>
  <si>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</si>
  <si>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</si>
  <si>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</si>
  <si>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</si>
  <si>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</si>
  <si>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</si>
  <si>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</si>
  <si>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</si>
  <si>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</si>
  <si>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</si>
  <si>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</si>
  <si>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</si>
  <si>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</si>
  <si>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</si>
  <si>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</si>
  <si>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</si>
  <si>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</si>
  <si>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</si>
  <si>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</si>
  <si>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</si>
  <si>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</si>
  <si>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</si>
  <si>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</si>
  <si>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</si>
  <si>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</si>
  <si>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</si>
  <si>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</si>
  <si>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</si>
  <si>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</si>
  <si>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</si>
  <si>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</si>
  <si>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</si>
  <si>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</si>
  <si>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</si>
  <si>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</si>
  <si>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</si>
  <si>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</si>
  <si>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</si>
  <si>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</si>
  <si>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</si>
  <si>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</si>
  <si>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</si>
  <si>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</si>
  <si>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</si>
  <si>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</si>
  <si>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</si>
  <si>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</si>
  <si>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</si>
  <si>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</si>
  <si>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</si>
  <si>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</si>
  <si>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</si>
  <si>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</si>
  <si>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</si>
  <si>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</si>
  <si>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</si>
  <si>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</si>
  <si>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</si>
  <si>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</si>
  <si>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</si>
  <si>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</si>
  <si>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</si>
  <si>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</si>
  <si>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</si>
  <si>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</si>
  <si>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</si>
  <si>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</si>
  <si>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</si>
  <si>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</si>
  <si>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</si>
  <si>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</si>
  <si>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</si>
  <si>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</si>
  <si>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</si>
  <si>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</si>
  <si>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</si>
  <si>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</si>
  <si>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</si>
  <si>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</si>
  <si>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</si>
  <si>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</si>
  <si>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</si>
  <si>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(설문지 : FFQ 95문항 설문지, 사용자 : 김경현, ID : H1900411)</t>
  </si>
  <si>
    <t>출력시각</t>
    <phoneticPr fontId="1" type="noConversion"/>
  </si>
  <si>
    <t>2020년 12월 17일 14:24:29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</si>
  <si>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</si>
  <si>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</si>
  <si>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</si>
  <si>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</si>
  <si>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</si>
  <si>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</si>
  <si>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</si>
  <si>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</si>
  <si>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</si>
  <si>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</si>
  <si>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</si>
  <si>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</si>
  <si>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</si>
  <si>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</si>
  <si>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</si>
  <si>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</si>
  <si>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</si>
  <si>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</si>
  <si>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</si>
  <si>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</si>
  <si>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</si>
  <si>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</si>
  <si>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</si>
  <si>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</si>
  <si>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</si>
  <si>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</si>
  <si>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</si>
  <si>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</si>
  <si>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</si>
  <si>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</si>
  <si>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</si>
  <si>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</si>
  <si>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</si>
  <si>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</si>
  <si>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</si>
  <si>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</si>
  <si>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</si>
  <si>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</si>
  <si>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</si>
  <si>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</si>
  <si>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</si>
  <si>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</si>
  <si>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</si>
  <si>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</si>
  <si>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</si>
  <si>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</si>
  <si>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</si>
  <si>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</si>
  <si>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</si>
  <si>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</si>
  <si>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</si>
  <si>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</si>
  <si>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</si>
  <si>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</si>
  <si>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</si>
  <si>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</si>
  <si>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</si>
  <si>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</si>
  <si>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</si>
  <si>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</si>
  <si>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</si>
  <si>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</si>
  <si>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</si>
  <si>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</si>
  <si>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</si>
  <si>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</si>
  <si>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</si>
  <si>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</si>
  <si>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</si>
  <si>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</si>
  <si>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</si>
  <si>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</si>
  <si>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</si>
  <si>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</si>
  <si>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</si>
  <si>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</si>
  <si>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</si>
  <si>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</si>
  <si>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</si>
  <si>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</si>
  <si>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</si>
  <si>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</si>
  <si>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</si>
  <si>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</si>
  <si>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H1900411</t>
  </si>
  <si>
    <t>김경현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</si>
</sst>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121.6708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2576"/>
        <c:axId val="522951992"/>
      </c:barChart>
      <c:catAx>
        <c:axId val="52296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1992"/>
        <c:crosses val="autoZero"/>
        <c:auto val="1"/>
        <c:lblAlgn val="ctr"/>
        <c:lblOffset val="100"/>
        <c:noMultiLvlLbl val="0"/>
      </c:catAx>
      <c:valAx>
        <c:axId val="52295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4.2606919999999997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3360"/>
        <c:axId val="522966888"/>
      </c:barChart>
      <c:catAx>
        <c:axId val="5229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6888"/>
        <c:crosses val="autoZero"/>
        <c:auto val="1"/>
        <c:lblAlgn val="ctr"/>
        <c:lblOffset val="100"/>
        <c:noMultiLvlLbl val="0"/>
      </c:catAx>
      <c:valAx>
        <c:axId val="52296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1.1008024999999999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6544"/>
        <c:axId val="521444192"/>
      </c:barChart>
      <c:catAx>
        <c:axId val="5214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4192"/>
        <c:crosses val="autoZero"/>
        <c:auto val="1"/>
        <c:lblAlgn val="ctr"/>
        <c:lblOffset val="100"/>
        <c:noMultiLvlLbl val="0"/>
      </c:catAx>
      <c:valAx>
        <c:axId val="52144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2039.0188000000001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7328"/>
        <c:axId val="521442624"/>
      </c:barChart>
      <c:catAx>
        <c:axId val="5214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2624"/>
        <c:crosses val="autoZero"/>
        <c:auto val="1"/>
        <c:lblAlgn val="ctr"/>
        <c:lblOffset val="100"/>
        <c:noMultiLvlLbl val="0"/>
      </c:catAx>
      <c:valAx>
        <c:axId val="52144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5451.2323999999999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0856"/>
        <c:axId val="521447720"/>
      </c:barChart>
      <c:catAx>
        <c:axId val="5214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7720"/>
        <c:crosses val="autoZero"/>
        <c:auto val="1"/>
        <c:lblAlgn val="ctr"/>
        <c:lblOffset val="100"/>
        <c:noMultiLvlLbl val="0"/>
      </c:catAx>
      <c:valAx>
        <c:axId val="521447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393.07724000000002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3408"/>
        <c:axId val="521449288"/>
      </c:barChart>
      <c:catAx>
        <c:axId val="52144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9288"/>
        <c:crosses val="autoZero"/>
        <c:auto val="1"/>
        <c:lblAlgn val="ctr"/>
        <c:lblOffset val="100"/>
        <c:noMultiLvlLbl val="0"/>
      </c:catAx>
      <c:valAx>
        <c:axId val="52144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192.58725000000001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1248"/>
        <c:axId val="521452816"/>
      </c:barChart>
      <c:catAx>
        <c:axId val="52145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2816"/>
        <c:crosses val="autoZero"/>
        <c:auto val="1"/>
        <c:lblAlgn val="ctr"/>
        <c:lblOffset val="100"/>
        <c:noMultiLvlLbl val="0"/>
      </c:catAx>
      <c:valAx>
        <c:axId val="52145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21.284212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5368"/>
        <c:axId val="521449680"/>
      </c:barChart>
      <c:catAx>
        <c:axId val="5214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9680"/>
        <c:crosses val="autoZero"/>
        <c:auto val="1"/>
        <c:lblAlgn val="ctr"/>
        <c:lblOffset val="100"/>
        <c:noMultiLvlLbl val="0"/>
      </c:catAx>
      <c:valAx>
        <c:axId val="52144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2168.6855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0464"/>
        <c:axId val="521452032"/>
      </c:barChart>
      <c:catAx>
        <c:axId val="5214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2032"/>
        <c:crosses val="autoZero"/>
        <c:auto val="1"/>
        <c:lblAlgn val="ctr"/>
        <c:lblOffset val="100"/>
        <c:noMultiLvlLbl val="0"/>
      </c:catAx>
      <c:valAx>
        <c:axId val="521452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0.200961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2424"/>
        <c:axId val="521443016"/>
      </c:barChart>
      <c:catAx>
        <c:axId val="52145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3016"/>
        <c:crosses val="autoZero"/>
        <c:auto val="1"/>
        <c:lblAlgn val="ctr"/>
        <c:lblOffset val="100"/>
        <c:noMultiLvlLbl val="0"/>
      </c:catAx>
      <c:valAx>
        <c:axId val="5214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5.8781876999999998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3208"/>
        <c:axId val="521453600"/>
      </c:barChart>
      <c:catAx>
        <c:axId val="5214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3600"/>
        <c:crosses val="autoZero"/>
        <c:auto val="1"/>
        <c:lblAlgn val="ctr"/>
        <c:lblOffset val="100"/>
        <c:noMultiLvlLbl val="0"/>
      </c:catAx>
      <c:valAx>
        <c:axId val="52145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48.841267000000002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7872"/>
        <c:axId val="522961400"/>
      </c:barChart>
      <c:catAx>
        <c:axId val="5229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1400"/>
        <c:crosses val="autoZero"/>
        <c:auto val="1"/>
        <c:lblAlgn val="ctr"/>
        <c:lblOffset val="100"/>
        <c:noMultiLvlLbl val="0"/>
      </c:catAx>
      <c:valAx>
        <c:axId val="52296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312.17065000000002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4976"/>
        <c:axId val="521454776"/>
      </c:barChart>
      <c:catAx>
        <c:axId val="5214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4776"/>
        <c:crosses val="autoZero"/>
        <c:auto val="1"/>
        <c:lblAlgn val="ctr"/>
        <c:lblOffset val="100"/>
        <c:noMultiLvlLbl val="0"/>
      </c:catAx>
      <c:valAx>
        <c:axId val="52145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139.5617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5760"/>
        <c:axId val="521448504"/>
      </c:barChart>
      <c:catAx>
        <c:axId val="52144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8504"/>
        <c:crosses val="autoZero"/>
        <c:auto val="1"/>
        <c:lblAlgn val="ctr"/>
        <c:lblOffset val="100"/>
        <c:noMultiLvlLbl val="0"/>
      </c:catAx>
      <c:valAx>
        <c:axId val="5214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13.473000000000001</c:v>
                </c:pt>
                <c:pt idx="1">
                  <c:v>19.102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969392"/>
        <c:axId val="520967040"/>
      </c:barChart>
      <c:catAx>
        <c:axId val="5209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7040"/>
        <c:crosses val="autoZero"/>
        <c:auto val="1"/>
        <c:lblAlgn val="ctr"/>
        <c:lblOffset val="100"/>
        <c:noMultiLvlLbl val="0"/>
      </c:catAx>
      <c:valAx>
        <c:axId val="52096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25.815387999999999</c:v>
                </c:pt>
                <c:pt idx="1">
                  <c:v>28.589102</c:v>
                </c:pt>
                <c:pt idx="2">
                  <c:v>30.608329999999999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1110.0878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1552"/>
        <c:axId val="520964688"/>
      </c:barChart>
      <c:catAx>
        <c:axId val="52096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4688"/>
        <c:crosses val="autoZero"/>
        <c:auto val="1"/>
        <c:lblAlgn val="ctr"/>
        <c:lblOffset val="100"/>
        <c:noMultiLvlLbl val="0"/>
      </c:catAx>
      <c:valAx>
        <c:axId val="52096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36.078229999999998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58808"/>
        <c:axId val="520960768"/>
      </c:barChart>
      <c:catAx>
        <c:axId val="5209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0768"/>
        <c:crosses val="autoZero"/>
        <c:auto val="1"/>
        <c:lblAlgn val="ctr"/>
        <c:lblOffset val="100"/>
        <c:noMultiLvlLbl val="0"/>
      </c:catAx>
      <c:valAx>
        <c:axId val="52096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70.070999999999998</c:v>
                </c:pt>
                <c:pt idx="1">
                  <c:v>11.275</c:v>
                </c:pt>
                <c:pt idx="2">
                  <c:v>18.654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965472"/>
        <c:axId val="520962728"/>
      </c:barChart>
      <c:catAx>
        <c:axId val="5209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2728"/>
        <c:crosses val="autoZero"/>
        <c:auto val="1"/>
        <c:lblAlgn val="ctr"/>
        <c:lblOffset val="100"/>
        <c:noMultiLvlLbl val="0"/>
      </c:catAx>
      <c:valAx>
        <c:axId val="52096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3504.2440000000001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3512"/>
        <c:axId val="520967824"/>
      </c:barChart>
      <c:catAx>
        <c:axId val="52096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7824"/>
        <c:crosses val="autoZero"/>
        <c:auto val="1"/>
        <c:lblAlgn val="ctr"/>
        <c:lblOffset val="100"/>
        <c:noMultiLvlLbl val="0"/>
      </c:catAx>
      <c:valAx>
        <c:axId val="52096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165.47659999999999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59200"/>
        <c:axId val="520963904"/>
      </c:barChart>
      <c:catAx>
        <c:axId val="5209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3904"/>
        <c:crosses val="autoZero"/>
        <c:auto val="1"/>
        <c:lblAlgn val="ctr"/>
        <c:lblOffset val="100"/>
        <c:noMultiLvlLbl val="0"/>
      </c:catAx>
      <c:valAx>
        <c:axId val="52096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1010.7947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8608"/>
        <c:axId val="520969000"/>
      </c:barChart>
      <c:catAx>
        <c:axId val="5209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9000"/>
        <c:crosses val="autoZero"/>
        <c:auto val="1"/>
        <c:lblAlgn val="ctr"/>
        <c:lblOffset val="100"/>
        <c:noMultiLvlLbl val="0"/>
      </c:catAx>
      <c:valAx>
        <c:axId val="52096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8.2868250000000003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2776"/>
        <c:axId val="522953168"/>
      </c:barChart>
      <c:catAx>
        <c:axId val="52295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3168"/>
        <c:crosses val="autoZero"/>
        <c:auto val="1"/>
        <c:lblAlgn val="ctr"/>
        <c:lblOffset val="100"/>
        <c:noMultiLvlLbl val="0"/>
      </c:catAx>
      <c:valAx>
        <c:axId val="52295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13660.625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0176"/>
        <c:axId val="520970568"/>
      </c:barChart>
      <c:catAx>
        <c:axId val="5209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0568"/>
        <c:crosses val="autoZero"/>
        <c:auto val="1"/>
        <c:lblAlgn val="ctr"/>
        <c:lblOffset val="100"/>
        <c:noMultiLvlLbl val="0"/>
      </c:catAx>
      <c:valAx>
        <c:axId val="52097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27.023779999999999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2136"/>
        <c:axId val="520972528"/>
      </c:barChart>
      <c:catAx>
        <c:axId val="52097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2528"/>
        <c:crosses val="autoZero"/>
        <c:auto val="1"/>
        <c:lblAlgn val="ctr"/>
        <c:lblOffset val="100"/>
        <c:noMultiLvlLbl val="0"/>
      </c:catAx>
      <c:valAx>
        <c:axId val="5209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4.4327993000000001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0960"/>
        <c:axId val="520971352"/>
      </c:barChart>
      <c:catAx>
        <c:axId val="52097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1352"/>
        <c:crosses val="autoZero"/>
        <c:auto val="1"/>
        <c:lblAlgn val="ctr"/>
        <c:lblOffset val="100"/>
        <c:noMultiLvlLbl val="0"/>
      </c:catAx>
      <c:valAx>
        <c:axId val="5209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465.7269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8264"/>
        <c:axId val="522955128"/>
      </c:barChart>
      <c:catAx>
        <c:axId val="52295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5128"/>
        <c:crosses val="autoZero"/>
        <c:auto val="1"/>
        <c:lblAlgn val="ctr"/>
        <c:lblOffset val="100"/>
        <c:noMultiLvlLbl val="0"/>
      </c:catAx>
      <c:valAx>
        <c:axId val="52295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2.4959403999999998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4344"/>
        <c:axId val="522954736"/>
      </c:barChart>
      <c:catAx>
        <c:axId val="52295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4736"/>
        <c:crosses val="autoZero"/>
        <c:auto val="1"/>
        <c:lblAlgn val="ctr"/>
        <c:lblOffset val="100"/>
        <c:noMultiLvlLbl val="0"/>
      </c:catAx>
      <c:valAx>
        <c:axId val="52295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27.485662000000001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9048"/>
        <c:axId val="522961792"/>
      </c:barChart>
      <c:catAx>
        <c:axId val="52295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1792"/>
        <c:crosses val="autoZero"/>
        <c:auto val="1"/>
        <c:lblAlgn val="ctr"/>
        <c:lblOffset val="100"/>
        <c:noMultiLvlLbl val="0"/>
      </c:catAx>
      <c:valAx>
        <c:axId val="52296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4.4327993000000001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2384"/>
        <c:axId val="522955520"/>
      </c:barChart>
      <c:catAx>
        <c:axId val="5229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5520"/>
        <c:crosses val="autoZero"/>
        <c:auto val="1"/>
        <c:lblAlgn val="ctr"/>
        <c:lblOffset val="100"/>
        <c:noMultiLvlLbl val="0"/>
      </c:catAx>
      <c:valAx>
        <c:axId val="52295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1116.0127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3752"/>
        <c:axId val="522965712"/>
      </c:barChart>
      <c:catAx>
        <c:axId val="52296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5712"/>
        <c:crosses val="autoZero"/>
        <c:auto val="1"/>
        <c:lblAlgn val="ctr"/>
        <c:lblOffset val="100"/>
        <c:noMultiLvlLbl val="0"/>
      </c:catAx>
      <c:valAx>
        <c:axId val="52296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15.56537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6104"/>
        <c:axId val="522966496"/>
      </c:barChart>
      <c:catAx>
        <c:axId val="52296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6496"/>
        <c:crosses val="autoZero"/>
        <c:auto val="1"/>
        <c:lblAlgn val="ctr"/>
        <c:lblOffset val="100"/>
        <c:noMultiLvlLbl val="0"/>
      </c:catAx>
      <c:valAx>
        <c:axId val="52296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김경현, ID : H1900411)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14:24:29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3504.2440000000001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121.6708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48.841267000000002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70.070999999999998</v>
      </c>
      <c r="G8" s="59">
        <f>'DRIs DATA 입력'!G8</f>
        <v>11.275</v>
      </c>
      <c r="H8" s="59">
        <f>'DRIs DATA 입력'!H8</f>
        <v>18.654</v>
      </c>
      <c r="I8" s="46"/>
      <c r="J8" s="59" t="s">
        <v>216</v>
      </c>
      <c r="K8" s="59">
        <f>'DRIs DATA 입력'!K8</f>
        <v>13.473000000000001</v>
      </c>
      <c r="L8" s="59">
        <f>'DRIs DATA 입력'!L8</f>
        <v>19.102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1110.0878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36.078229999999998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8.2868250000000003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465.7269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165.47659999999999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3.0496655000000001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2.4959403999999998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27.485662000000001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4.4327993000000001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1116.0127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15.56537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4.2606919999999997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1.1008024999999999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1010.7947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2039.0188000000001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13660.625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5451.2323999999999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393.07724000000002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192.58725000000001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27.023779999999999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21.284212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2168.6855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0.200961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5.8781876999999998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312.17065000000002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139.5617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27" sqref="O2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 x14ac:dyDescent="0.3">
      <c r="A3" s="72" t="s">
        <v>281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283</v>
      </c>
      <c r="B4" s="70"/>
      <c r="C4" s="70"/>
      <c r="E4" s="67" t="s">
        <v>284</v>
      </c>
      <c r="F4" s="68"/>
      <c r="G4" s="68"/>
      <c r="H4" s="69"/>
      <c r="J4" s="67" t="s">
        <v>285</v>
      </c>
      <c r="K4" s="68"/>
      <c r="L4" s="69"/>
      <c r="N4" s="70" t="s">
        <v>286</v>
      </c>
      <c r="O4" s="70"/>
      <c r="P4" s="70"/>
      <c r="Q4" s="70"/>
      <c r="R4" s="70"/>
      <c r="S4" s="70"/>
      <c r="U4" s="70" t="s">
        <v>287</v>
      </c>
      <c r="V4" s="70"/>
      <c r="W4" s="70"/>
      <c r="X4" s="70"/>
      <c r="Y4" s="70"/>
      <c r="Z4" s="70"/>
    </row>
    <row r="5" spans="1:27" x14ac:dyDescent="0.3">
      <c r="A5" s="66"/>
      <c r="B5" s="66" t="s">
        <v>288</v>
      </c>
      <c r="C5" s="66" t="s">
        <v>289</v>
      </c>
      <c r="E5" s="66"/>
      <c r="F5" s="66" t="s">
        <v>50</v>
      </c>
      <c r="G5" s="66" t="s">
        <v>290</v>
      </c>
      <c r="H5" s="66" t="s">
        <v>286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289</v>
      </c>
      <c r="U5" s="66"/>
      <c r="V5" s="66" t="s">
        <v>293</v>
      </c>
      <c r="W5" s="66" t="s">
        <v>294</v>
      </c>
      <c r="X5" s="66" t="s">
        <v>297</v>
      </c>
      <c r="Y5" s="66" t="s">
        <v>296</v>
      </c>
      <c r="Z5" s="66" t="s">
        <v>289</v>
      </c>
    </row>
    <row r="6" spans="1:27" x14ac:dyDescent="0.3">
      <c r="A6" s="66" t="s">
        <v>282</v>
      </c>
      <c r="B6" s="66">
        <v>2200</v>
      </c>
      <c r="C6" s="66">
        <v>3504.2440000000001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50</v>
      </c>
      <c r="P6" s="66">
        <v>60</v>
      </c>
      <c r="Q6" s="66">
        <v>0</v>
      </c>
      <c r="R6" s="66">
        <v>0</v>
      </c>
      <c r="S6" s="66">
        <v>121.6708</v>
      </c>
      <c r="U6" s="66" t="s">
        <v>300</v>
      </c>
      <c r="V6" s="66">
        <v>0</v>
      </c>
      <c r="W6" s="66">
        <v>0</v>
      </c>
      <c r="X6" s="66">
        <v>25</v>
      </c>
      <c r="Y6" s="66">
        <v>0</v>
      </c>
      <c r="Z6" s="66">
        <v>48.841267000000002</v>
      </c>
    </row>
    <row r="7" spans="1:27" x14ac:dyDescent="0.3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3">
      <c r="E8" s="66" t="s">
        <v>302</v>
      </c>
      <c r="F8" s="66">
        <v>70.070999999999998</v>
      </c>
      <c r="G8" s="66">
        <v>11.275</v>
      </c>
      <c r="H8" s="66">
        <v>18.654</v>
      </c>
      <c r="J8" s="66" t="s">
        <v>302</v>
      </c>
      <c r="K8" s="66">
        <v>13.473000000000001</v>
      </c>
      <c r="L8" s="66">
        <v>19.102</v>
      </c>
    </row>
    <row r="13" spans="1:27" x14ac:dyDescent="0.3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289</v>
      </c>
      <c r="H15" s="66"/>
      <c r="I15" s="66" t="s">
        <v>308</v>
      </c>
      <c r="J15" s="66" t="s">
        <v>294</v>
      </c>
      <c r="K15" s="66" t="s">
        <v>295</v>
      </c>
      <c r="L15" s="66" t="s">
        <v>309</v>
      </c>
      <c r="M15" s="66" t="s">
        <v>289</v>
      </c>
      <c r="O15" s="66"/>
      <c r="P15" s="66" t="s">
        <v>310</v>
      </c>
      <c r="Q15" s="66" t="s">
        <v>294</v>
      </c>
      <c r="R15" s="66" t="s">
        <v>295</v>
      </c>
      <c r="S15" s="66" t="s">
        <v>296</v>
      </c>
      <c r="T15" s="66" t="s">
        <v>289</v>
      </c>
      <c r="V15" s="66"/>
      <c r="W15" s="66" t="s">
        <v>311</v>
      </c>
      <c r="X15" s="66" t="s">
        <v>294</v>
      </c>
      <c r="Y15" s="66" t="s">
        <v>295</v>
      </c>
      <c r="Z15" s="66" t="s">
        <v>296</v>
      </c>
      <c r="AA15" s="66" t="s">
        <v>312</v>
      </c>
    </row>
    <row r="16" spans="1:27" x14ac:dyDescent="0.3">
      <c r="A16" s="66" t="s">
        <v>313</v>
      </c>
      <c r="B16" s="66">
        <v>530</v>
      </c>
      <c r="C16" s="66">
        <v>750</v>
      </c>
      <c r="D16" s="66">
        <v>0</v>
      </c>
      <c r="E16" s="66">
        <v>3000</v>
      </c>
      <c r="F16" s="66">
        <v>1110.0878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36.078229999999998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8.2868250000000003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465.7269</v>
      </c>
    </row>
    <row r="23" spans="1:62" x14ac:dyDescent="0.3">
      <c r="A23" s="71" t="s">
        <v>314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315</v>
      </c>
      <c r="B24" s="70"/>
      <c r="C24" s="70"/>
      <c r="D24" s="70"/>
      <c r="E24" s="70"/>
      <c r="F24" s="70"/>
      <c r="H24" s="70" t="s">
        <v>316</v>
      </c>
      <c r="I24" s="70"/>
      <c r="J24" s="70"/>
      <c r="K24" s="70"/>
      <c r="L24" s="70"/>
      <c r="M24" s="70"/>
      <c r="O24" s="70" t="s">
        <v>317</v>
      </c>
      <c r="P24" s="70"/>
      <c r="Q24" s="70"/>
      <c r="R24" s="70"/>
      <c r="S24" s="70"/>
      <c r="T24" s="70"/>
      <c r="V24" s="70" t="s">
        <v>318</v>
      </c>
      <c r="W24" s="70"/>
      <c r="X24" s="70"/>
      <c r="Y24" s="70"/>
      <c r="Z24" s="70"/>
      <c r="AA24" s="70"/>
      <c r="AC24" s="70" t="s">
        <v>319</v>
      </c>
      <c r="AD24" s="70"/>
      <c r="AE24" s="70"/>
      <c r="AF24" s="70"/>
      <c r="AG24" s="70"/>
      <c r="AH24" s="70"/>
      <c r="AJ24" s="70" t="s">
        <v>320</v>
      </c>
      <c r="AK24" s="70"/>
      <c r="AL24" s="70"/>
      <c r="AM24" s="70"/>
      <c r="AN24" s="70"/>
      <c r="AO24" s="70"/>
      <c r="AQ24" s="70" t="s">
        <v>321</v>
      </c>
      <c r="AR24" s="70"/>
      <c r="AS24" s="70"/>
      <c r="AT24" s="70"/>
      <c r="AU24" s="70"/>
      <c r="AV24" s="70"/>
      <c r="AX24" s="70" t="s">
        <v>322</v>
      </c>
      <c r="AY24" s="70"/>
      <c r="AZ24" s="70"/>
      <c r="BA24" s="70"/>
      <c r="BB24" s="70"/>
      <c r="BC24" s="70"/>
      <c r="BE24" s="70" t="s">
        <v>323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311</v>
      </c>
      <c r="C25" s="66" t="s">
        <v>324</v>
      </c>
      <c r="D25" s="66" t="s">
        <v>295</v>
      </c>
      <c r="E25" s="66" t="s">
        <v>325</v>
      </c>
      <c r="F25" s="66" t="s">
        <v>326</v>
      </c>
      <c r="H25" s="66"/>
      <c r="I25" s="66" t="s">
        <v>293</v>
      </c>
      <c r="J25" s="66" t="s">
        <v>294</v>
      </c>
      <c r="K25" s="66" t="s">
        <v>297</v>
      </c>
      <c r="L25" s="66" t="s">
        <v>296</v>
      </c>
      <c r="M25" s="66" t="s">
        <v>289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327</v>
      </c>
      <c r="V25" s="66"/>
      <c r="W25" s="66" t="s">
        <v>293</v>
      </c>
      <c r="X25" s="66" t="s">
        <v>328</v>
      </c>
      <c r="Y25" s="66" t="s">
        <v>295</v>
      </c>
      <c r="Z25" s="66" t="s">
        <v>296</v>
      </c>
      <c r="AA25" s="66" t="s">
        <v>289</v>
      </c>
      <c r="AC25" s="66"/>
      <c r="AD25" s="66" t="s">
        <v>329</v>
      </c>
      <c r="AE25" s="66" t="s">
        <v>294</v>
      </c>
      <c r="AF25" s="66" t="s">
        <v>330</v>
      </c>
      <c r="AG25" s="66" t="s">
        <v>296</v>
      </c>
      <c r="AH25" s="66" t="s">
        <v>289</v>
      </c>
      <c r="AJ25" s="66"/>
      <c r="AK25" s="66" t="s">
        <v>293</v>
      </c>
      <c r="AL25" s="66" t="s">
        <v>331</v>
      </c>
      <c r="AM25" s="66" t="s">
        <v>332</v>
      </c>
      <c r="AN25" s="66" t="s">
        <v>333</v>
      </c>
      <c r="AO25" s="66" t="s">
        <v>312</v>
      </c>
      <c r="AQ25" s="66"/>
      <c r="AR25" s="66" t="s">
        <v>311</v>
      </c>
      <c r="AS25" s="66" t="s">
        <v>294</v>
      </c>
      <c r="AT25" s="66" t="s">
        <v>295</v>
      </c>
      <c r="AU25" s="66" t="s">
        <v>296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334</v>
      </c>
      <c r="BC25" s="66" t="s">
        <v>289</v>
      </c>
      <c r="BE25" s="66"/>
      <c r="BF25" s="66" t="s">
        <v>293</v>
      </c>
      <c r="BG25" s="66" t="s">
        <v>294</v>
      </c>
      <c r="BH25" s="66" t="s">
        <v>335</v>
      </c>
      <c r="BI25" s="66" t="s">
        <v>325</v>
      </c>
      <c r="BJ25" s="66" t="s">
        <v>336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165.47659999999999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3.0496655000000001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2.4959403999999998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27.485662000000001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4.4327993000000001</v>
      </c>
      <c r="AJ26" s="66" t="s">
        <v>337</v>
      </c>
      <c r="AK26" s="66">
        <v>320</v>
      </c>
      <c r="AL26" s="66">
        <v>400</v>
      </c>
      <c r="AM26" s="66">
        <v>0</v>
      </c>
      <c r="AN26" s="66">
        <v>1000</v>
      </c>
      <c r="AO26" s="66">
        <v>1116.0127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15.56537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4.2606919999999997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1.1008024999999999</v>
      </c>
    </row>
    <row r="33" spans="1:68" x14ac:dyDescent="0.3">
      <c r="A33" s="71" t="s">
        <v>338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339</v>
      </c>
      <c r="B34" s="70"/>
      <c r="C34" s="70"/>
      <c r="D34" s="70"/>
      <c r="E34" s="70"/>
      <c r="F34" s="70"/>
      <c r="H34" s="70" t="s">
        <v>340</v>
      </c>
      <c r="I34" s="70"/>
      <c r="J34" s="70"/>
      <c r="K34" s="70"/>
      <c r="L34" s="70"/>
      <c r="M34" s="70"/>
      <c r="O34" s="70" t="s">
        <v>178</v>
      </c>
      <c r="P34" s="70"/>
      <c r="Q34" s="70"/>
      <c r="R34" s="70"/>
      <c r="S34" s="70"/>
      <c r="T34" s="70"/>
      <c r="V34" s="70" t="s">
        <v>341</v>
      </c>
      <c r="W34" s="70"/>
      <c r="X34" s="70"/>
      <c r="Y34" s="70"/>
      <c r="Z34" s="70"/>
      <c r="AA34" s="70"/>
      <c r="AC34" s="70" t="s">
        <v>342</v>
      </c>
      <c r="AD34" s="70"/>
      <c r="AE34" s="70"/>
      <c r="AF34" s="70"/>
      <c r="AG34" s="70"/>
      <c r="AH34" s="70"/>
      <c r="AJ34" s="70" t="s">
        <v>343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344</v>
      </c>
      <c r="C35" s="66" t="s">
        <v>294</v>
      </c>
      <c r="D35" s="66" t="s">
        <v>297</v>
      </c>
      <c r="E35" s="66" t="s">
        <v>296</v>
      </c>
      <c r="F35" s="66" t="s">
        <v>327</v>
      </c>
      <c r="H35" s="66"/>
      <c r="I35" s="66" t="s">
        <v>293</v>
      </c>
      <c r="J35" s="66" t="s">
        <v>294</v>
      </c>
      <c r="K35" s="66" t="s">
        <v>295</v>
      </c>
      <c r="L35" s="66" t="s">
        <v>325</v>
      </c>
      <c r="M35" s="66" t="s">
        <v>289</v>
      </c>
      <c r="O35" s="66"/>
      <c r="P35" s="66" t="s">
        <v>345</v>
      </c>
      <c r="Q35" s="66" t="s">
        <v>346</v>
      </c>
      <c r="R35" s="66" t="s">
        <v>295</v>
      </c>
      <c r="S35" s="66" t="s">
        <v>296</v>
      </c>
      <c r="T35" s="66" t="s">
        <v>289</v>
      </c>
      <c r="V35" s="66"/>
      <c r="W35" s="66" t="s">
        <v>293</v>
      </c>
      <c r="X35" s="66" t="s">
        <v>294</v>
      </c>
      <c r="Y35" s="66" t="s">
        <v>295</v>
      </c>
      <c r="Z35" s="66" t="s">
        <v>325</v>
      </c>
      <c r="AA35" s="66" t="s">
        <v>289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289</v>
      </c>
      <c r="AJ35" s="66"/>
      <c r="AK35" s="66" t="s">
        <v>293</v>
      </c>
      <c r="AL35" s="66" t="s">
        <v>324</v>
      </c>
      <c r="AM35" s="66" t="s">
        <v>295</v>
      </c>
      <c r="AN35" s="66" t="s">
        <v>296</v>
      </c>
      <c r="AO35" s="66" t="s">
        <v>289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1010.7947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2039.0188000000001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13660.625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5451.2323999999999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393.07724000000002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192.58725000000001</v>
      </c>
    </row>
    <row r="43" spans="1:68" x14ac:dyDescent="0.3">
      <c r="A43" s="71" t="s">
        <v>347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348</v>
      </c>
      <c r="B44" s="70"/>
      <c r="C44" s="70"/>
      <c r="D44" s="70"/>
      <c r="E44" s="70"/>
      <c r="F44" s="70"/>
      <c r="H44" s="70" t="s">
        <v>349</v>
      </c>
      <c r="I44" s="70"/>
      <c r="J44" s="70"/>
      <c r="K44" s="70"/>
      <c r="L44" s="70"/>
      <c r="M44" s="70"/>
      <c r="O44" s="70" t="s">
        <v>350</v>
      </c>
      <c r="P44" s="70"/>
      <c r="Q44" s="70"/>
      <c r="R44" s="70"/>
      <c r="S44" s="70"/>
      <c r="T44" s="70"/>
      <c r="V44" s="70" t="s">
        <v>351</v>
      </c>
      <c r="W44" s="70"/>
      <c r="X44" s="70"/>
      <c r="Y44" s="70"/>
      <c r="Z44" s="70"/>
      <c r="AA44" s="70"/>
      <c r="AC44" s="70" t="s">
        <v>352</v>
      </c>
      <c r="AD44" s="70"/>
      <c r="AE44" s="70"/>
      <c r="AF44" s="70"/>
      <c r="AG44" s="70"/>
      <c r="AH44" s="70"/>
      <c r="AJ44" s="70" t="s">
        <v>353</v>
      </c>
      <c r="AK44" s="70"/>
      <c r="AL44" s="70"/>
      <c r="AM44" s="70"/>
      <c r="AN44" s="70"/>
      <c r="AO44" s="70"/>
      <c r="AQ44" s="70" t="s">
        <v>354</v>
      </c>
      <c r="AR44" s="70"/>
      <c r="AS44" s="70"/>
      <c r="AT44" s="70"/>
      <c r="AU44" s="70"/>
      <c r="AV44" s="70"/>
      <c r="AX44" s="70" t="s">
        <v>355</v>
      </c>
      <c r="AY44" s="70"/>
      <c r="AZ44" s="70"/>
      <c r="BA44" s="70"/>
      <c r="BB44" s="70"/>
      <c r="BC44" s="70"/>
      <c r="BE44" s="70" t="s">
        <v>356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311</v>
      </c>
      <c r="C45" s="66" t="s">
        <v>357</v>
      </c>
      <c r="D45" s="66" t="s">
        <v>358</v>
      </c>
      <c r="E45" s="66" t="s">
        <v>325</v>
      </c>
      <c r="F45" s="66" t="s">
        <v>312</v>
      </c>
      <c r="H45" s="66"/>
      <c r="I45" s="66" t="s">
        <v>293</v>
      </c>
      <c r="J45" s="66" t="s">
        <v>294</v>
      </c>
      <c r="K45" s="66" t="s">
        <v>297</v>
      </c>
      <c r="L45" s="66" t="s">
        <v>296</v>
      </c>
      <c r="M45" s="66" t="s">
        <v>289</v>
      </c>
      <c r="O45" s="66"/>
      <c r="P45" s="66" t="s">
        <v>310</v>
      </c>
      <c r="Q45" s="66" t="s">
        <v>294</v>
      </c>
      <c r="R45" s="66" t="s">
        <v>358</v>
      </c>
      <c r="S45" s="66" t="s">
        <v>309</v>
      </c>
      <c r="T45" s="66" t="s">
        <v>289</v>
      </c>
      <c r="V45" s="66"/>
      <c r="W45" s="66" t="s">
        <v>344</v>
      </c>
      <c r="X45" s="66" t="s">
        <v>294</v>
      </c>
      <c r="Y45" s="66" t="s">
        <v>297</v>
      </c>
      <c r="Z45" s="66" t="s">
        <v>296</v>
      </c>
      <c r="AA45" s="66" t="s">
        <v>327</v>
      </c>
      <c r="AC45" s="66"/>
      <c r="AD45" s="66" t="s">
        <v>293</v>
      </c>
      <c r="AE45" s="66" t="s">
        <v>294</v>
      </c>
      <c r="AF45" s="66" t="s">
        <v>295</v>
      </c>
      <c r="AG45" s="66" t="s">
        <v>325</v>
      </c>
      <c r="AH45" s="66" t="s">
        <v>289</v>
      </c>
      <c r="AJ45" s="66"/>
      <c r="AK45" s="66" t="s">
        <v>345</v>
      </c>
      <c r="AL45" s="66" t="s">
        <v>346</v>
      </c>
      <c r="AM45" s="66" t="s">
        <v>295</v>
      </c>
      <c r="AN45" s="66" t="s">
        <v>296</v>
      </c>
      <c r="AO45" s="66" t="s">
        <v>359</v>
      </c>
      <c r="AQ45" s="66"/>
      <c r="AR45" s="66" t="s">
        <v>293</v>
      </c>
      <c r="AS45" s="66" t="s">
        <v>294</v>
      </c>
      <c r="AT45" s="66" t="s">
        <v>295</v>
      </c>
      <c r="AU45" s="66" t="s">
        <v>325</v>
      </c>
      <c r="AV45" s="66" t="s">
        <v>289</v>
      </c>
      <c r="AX45" s="66"/>
      <c r="AY45" s="66" t="s">
        <v>310</v>
      </c>
      <c r="AZ45" s="66" t="s">
        <v>357</v>
      </c>
      <c r="BA45" s="66" t="s">
        <v>332</v>
      </c>
      <c r="BB45" s="66" t="s">
        <v>296</v>
      </c>
      <c r="BC45" s="66" t="s">
        <v>360</v>
      </c>
      <c r="BE45" s="66"/>
      <c r="BF45" s="66" t="s">
        <v>293</v>
      </c>
      <c r="BG45" s="66" t="s">
        <v>361</v>
      </c>
      <c r="BH45" s="66" t="s">
        <v>295</v>
      </c>
      <c r="BI45" s="66" t="s">
        <v>296</v>
      </c>
      <c r="BJ45" s="66" t="s">
        <v>289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27.023779999999999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21.284212</v>
      </c>
      <c r="O46" s="66" t="s">
        <v>362</v>
      </c>
      <c r="P46" s="66">
        <v>600</v>
      </c>
      <c r="Q46" s="66">
        <v>800</v>
      </c>
      <c r="R46" s="66">
        <v>0</v>
      </c>
      <c r="S46" s="66">
        <v>10000</v>
      </c>
      <c r="T46" s="66">
        <v>2168.6855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0.200961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5.8781876999999998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312.17065000000002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139.5617</v>
      </c>
      <c r="AX46" s="66" t="s">
        <v>363</v>
      </c>
      <c r="AY46" s="66"/>
      <c r="AZ46" s="66"/>
      <c r="BA46" s="66"/>
      <c r="BB46" s="66"/>
      <c r="BC46" s="66"/>
      <c r="BE46" s="66" t="s">
        <v>364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7" sqref="K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365</v>
      </c>
      <c r="B2" s="61" t="s">
        <v>366</v>
      </c>
      <c r="C2" s="61" t="s">
        <v>276</v>
      </c>
      <c r="D2" s="61">
        <v>61</v>
      </c>
      <c r="E2" s="61">
        <v>3504.2440000000001</v>
      </c>
      <c r="F2" s="61">
        <v>457.04696999999999</v>
      </c>
      <c r="G2" s="61">
        <v>73.542810000000003</v>
      </c>
      <c r="H2" s="61">
        <v>39.046790000000001</v>
      </c>
      <c r="I2" s="61">
        <v>34.496017000000002</v>
      </c>
      <c r="J2" s="61">
        <v>121.6708</v>
      </c>
      <c r="K2" s="61">
        <v>67.879360000000005</v>
      </c>
      <c r="L2" s="61">
        <v>53.791443000000001</v>
      </c>
      <c r="M2" s="61">
        <v>48.841267000000002</v>
      </c>
      <c r="N2" s="61">
        <v>3.6698255999999998</v>
      </c>
      <c r="O2" s="61">
        <v>27.015194000000001</v>
      </c>
      <c r="P2" s="61">
        <v>1870.7064</v>
      </c>
      <c r="Q2" s="61">
        <v>55.055059999999997</v>
      </c>
      <c r="R2" s="61">
        <v>1110.0878</v>
      </c>
      <c r="S2" s="61">
        <v>176.62947</v>
      </c>
      <c r="T2" s="61">
        <v>11201.501</v>
      </c>
      <c r="U2" s="61">
        <v>8.2868250000000003</v>
      </c>
      <c r="V2" s="61">
        <v>36.078229999999998</v>
      </c>
      <c r="W2" s="61">
        <v>465.7269</v>
      </c>
      <c r="X2" s="61">
        <v>165.47659999999999</v>
      </c>
      <c r="Y2" s="61">
        <v>3.0496655000000001</v>
      </c>
      <c r="Z2" s="61">
        <v>2.4959403999999998</v>
      </c>
      <c r="AA2" s="61">
        <v>27.485662000000001</v>
      </c>
      <c r="AB2" s="61">
        <v>4.4327993000000001</v>
      </c>
      <c r="AC2" s="61">
        <v>1116.0127</v>
      </c>
      <c r="AD2" s="61">
        <v>15.56537</v>
      </c>
      <c r="AE2" s="61">
        <v>4.2606919999999997</v>
      </c>
      <c r="AF2" s="61">
        <v>1.1008024999999999</v>
      </c>
      <c r="AG2" s="61">
        <v>1010.7947</v>
      </c>
      <c r="AH2" s="61">
        <v>540.5951</v>
      </c>
      <c r="AI2" s="61">
        <v>470.19959999999998</v>
      </c>
      <c r="AJ2" s="61">
        <v>2039.0188000000001</v>
      </c>
      <c r="AK2" s="61">
        <v>13660.625</v>
      </c>
      <c r="AL2" s="61">
        <v>393.07724000000002</v>
      </c>
      <c r="AM2" s="61">
        <v>5451.2323999999999</v>
      </c>
      <c r="AN2" s="61">
        <v>192.58725000000001</v>
      </c>
      <c r="AO2" s="61">
        <v>27.023779999999999</v>
      </c>
      <c r="AP2" s="61">
        <v>20.383410999999999</v>
      </c>
      <c r="AQ2" s="61">
        <v>6.6403704000000001</v>
      </c>
      <c r="AR2" s="61">
        <v>21.284212</v>
      </c>
      <c r="AS2" s="61">
        <v>2168.6855</v>
      </c>
      <c r="AT2" s="61">
        <v>0.200961</v>
      </c>
      <c r="AU2" s="61">
        <v>5.8781876999999998</v>
      </c>
      <c r="AV2" s="61">
        <v>312.17065000000002</v>
      </c>
      <c r="AW2" s="61">
        <v>139.5617</v>
      </c>
      <c r="AX2" s="61">
        <v>0.1806576</v>
      </c>
      <c r="AY2" s="61">
        <v>2.5520800000000001</v>
      </c>
      <c r="AZ2" s="61">
        <v>436.96530000000001</v>
      </c>
      <c r="BA2" s="61">
        <v>85.018129999999999</v>
      </c>
      <c r="BB2" s="61">
        <v>25.815387999999999</v>
      </c>
      <c r="BC2" s="61">
        <v>28.589102</v>
      </c>
      <c r="BD2" s="61">
        <v>30.608329999999999</v>
      </c>
      <c r="BE2" s="61">
        <v>2.4441955000000002</v>
      </c>
      <c r="BF2" s="61">
        <v>13.477684999999999</v>
      </c>
      <c r="BG2" s="61">
        <v>2.7754896000000001E-3</v>
      </c>
      <c r="BH2" s="61">
        <v>5.4470035999999999E-2</v>
      </c>
      <c r="BI2" s="61">
        <v>4.1154765000000003E-2</v>
      </c>
      <c r="BJ2" s="61">
        <v>0.16300713</v>
      </c>
      <c r="BK2" s="61">
        <v>2.1349920000000001E-4</v>
      </c>
      <c r="BL2" s="61">
        <v>0.91053854999999995</v>
      </c>
      <c r="BM2" s="61">
        <v>11.804169999999999</v>
      </c>
      <c r="BN2" s="61">
        <v>3.3548361999999998</v>
      </c>
      <c r="BO2" s="61">
        <v>175.69596999999999</v>
      </c>
      <c r="BP2" s="61">
        <v>33.582979999999999</v>
      </c>
      <c r="BQ2" s="61">
        <v>53.407490000000003</v>
      </c>
      <c r="BR2" s="61">
        <v>185.37445</v>
      </c>
      <c r="BS2" s="61">
        <v>72.717609999999993</v>
      </c>
      <c r="BT2" s="61">
        <v>43.027676</v>
      </c>
      <c r="BU2" s="61">
        <v>4.4409089999999998E-2</v>
      </c>
      <c r="BV2" s="61">
        <v>0.14870264999999999</v>
      </c>
      <c r="BW2" s="61">
        <v>2.7165043</v>
      </c>
      <c r="BX2" s="61">
        <v>3.7281697</v>
      </c>
      <c r="BY2" s="61">
        <v>0.19075855999999999</v>
      </c>
      <c r="BZ2" s="61">
        <v>3.9234449999999999E-4</v>
      </c>
      <c r="CA2" s="61">
        <v>1.2878748</v>
      </c>
      <c r="CB2" s="61">
        <v>9.220267E-2</v>
      </c>
      <c r="CC2" s="61">
        <v>0.17111245999999999</v>
      </c>
      <c r="CD2" s="61">
        <v>4.0313920000000003</v>
      </c>
      <c r="CE2" s="61">
        <v>0.11353926</v>
      </c>
      <c r="CF2" s="61">
        <v>0.66686420000000002</v>
      </c>
      <c r="CG2" s="61">
        <v>0</v>
      </c>
      <c r="CH2" s="61">
        <v>4.954306E-2</v>
      </c>
      <c r="CI2" s="61">
        <v>6.3713090000000003E-3</v>
      </c>
      <c r="CJ2" s="61">
        <v>9.1423299999999994</v>
      </c>
      <c r="CK2" s="61">
        <v>2.8563596E-2</v>
      </c>
      <c r="CL2" s="61">
        <v>0.73230963999999998</v>
      </c>
      <c r="CM2" s="61">
        <v>10.6505785</v>
      </c>
      <c r="CN2" s="61">
        <v>4923.018</v>
      </c>
      <c r="CO2" s="61">
        <v>8730.1550000000007</v>
      </c>
      <c r="CP2" s="61">
        <v>5765.3620000000001</v>
      </c>
      <c r="CQ2" s="61">
        <v>1952.0464999999999</v>
      </c>
      <c r="CR2" s="61">
        <v>1005.9122</v>
      </c>
      <c r="CS2" s="61">
        <v>811.22833000000003</v>
      </c>
      <c r="CT2" s="61">
        <v>5028.933</v>
      </c>
      <c r="CU2" s="61">
        <v>3250.9746</v>
      </c>
      <c r="CV2" s="61">
        <v>2488.0452</v>
      </c>
      <c r="CW2" s="61">
        <v>3799.7157999999999</v>
      </c>
      <c r="CX2" s="61">
        <v>1062.5073</v>
      </c>
      <c r="CY2" s="61">
        <v>5910.5410000000002</v>
      </c>
      <c r="CZ2" s="61">
        <v>3283.328</v>
      </c>
      <c r="DA2" s="61">
        <v>7640.0176000000001</v>
      </c>
      <c r="DB2" s="61">
        <v>6832.6665000000003</v>
      </c>
      <c r="DC2" s="61">
        <v>11401.885</v>
      </c>
      <c r="DD2" s="61">
        <v>19130.96</v>
      </c>
      <c r="DE2" s="61">
        <v>4059.7024000000001</v>
      </c>
      <c r="DF2" s="61">
        <v>7875.4110000000001</v>
      </c>
      <c r="DG2" s="61">
        <v>4451.3114999999998</v>
      </c>
      <c r="DH2" s="61">
        <v>184.76524000000001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85.018129999999999</v>
      </c>
      <c r="B6">
        <f>BB2</f>
        <v>25.815387999999999</v>
      </c>
      <c r="C6">
        <f>BC2</f>
        <v>28.589102</v>
      </c>
      <c r="D6">
        <f>BD2</f>
        <v>30.608329999999999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21531</v>
      </c>
      <c r="C2" s="56">
        <f ca="1">YEAR(TODAY())-YEAR(B2)+IF(TODAY()&gt;=DATE(YEAR(TODAY()),MONTH(B2),DAY(B2)),0,-1)</f>
        <v>62</v>
      </c>
      <c r="E2" s="52">
        <v>162.19999999999999</v>
      </c>
      <c r="F2" s="53" t="s">
        <v>39</v>
      </c>
      <c r="G2" s="52">
        <v>77.400000000000006</v>
      </c>
      <c r="H2" s="51" t="s">
        <v>41</v>
      </c>
      <c r="I2" s="73">
        <f>ROUND(G3/E3^2,1)</f>
        <v>29.4</v>
      </c>
    </row>
    <row r="3" spans="1:9" x14ac:dyDescent="0.3">
      <c r="E3" s="51">
        <f>E2/100</f>
        <v>1.6219999999999999</v>
      </c>
      <c r="F3" s="51" t="s">
        <v>40</v>
      </c>
      <c r="G3" s="51">
        <f>G2</f>
        <v>77.400000000000006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김경현, ID : H1900411)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14:24:29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 x14ac:dyDescent="0.3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 x14ac:dyDescent="0.35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 x14ac:dyDescent="0.3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 x14ac:dyDescent="0.3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 x14ac:dyDescent="0.3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 x14ac:dyDescent="0.3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 x14ac:dyDescent="0.3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 x14ac:dyDescent="0.3">
      <c r="C10" s="153" t="s">
        <v>30</v>
      </c>
      <c r="D10" s="153"/>
      <c r="E10" s="154"/>
      <c r="F10" s="157">
        <f>'개인정보 및 신체계측 입력'!B5</f>
        <v>44095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153" t="s">
        <v>32</v>
      </c>
      <c r="D12" s="153"/>
      <c r="E12" s="154"/>
      <c r="F12" s="138">
        <f ca="1">'개인정보 및 신체계측 입력'!C2</f>
        <v>62</v>
      </c>
      <c r="G12" s="138"/>
      <c r="H12" s="138"/>
      <c r="I12" s="138"/>
      <c r="K12" s="129">
        <f>'개인정보 및 신체계측 입력'!E2</f>
        <v>162.19999999999999</v>
      </c>
      <c r="L12" s="130"/>
      <c r="M12" s="123">
        <f>'개인정보 및 신체계측 입력'!G2</f>
        <v>77.400000000000006</v>
      </c>
      <c r="N12" s="124"/>
      <c r="O12" s="119" t="s">
        <v>271</v>
      </c>
      <c r="P12" s="113"/>
      <c r="Q12" s="116">
        <f>'개인정보 및 신체계측 입력'!I2</f>
        <v>29.4</v>
      </c>
      <c r="R12" s="116"/>
      <c r="S12" s="116"/>
    </row>
    <row r="13" spans="1:19" ht="18" customHeight="1" thickBot="1" x14ac:dyDescent="0.35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 x14ac:dyDescent="0.3">
      <c r="C14" s="155" t="s">
        <v>31</v>
      </c>
      <c r="D14" s="155"/>
      <c r="E14" s="156"/>
      <c r="F14" s="117" t="str">
        <f>MID('DRIs DATA'!B1,28,3)</f>
        <v>김경현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 x14ac:dyDescent="0.35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 x14ac:dyDescent="0.35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70.070999999999998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 x14ac:dyDescent="0.3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 x14ac:dyDescent="0.3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 x14ac:dyDescent="0.35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11.275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 x14ac:dyDescent="0.3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 x14ac:dyDescent="0.3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 x14ac:dyDescent="0.35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18.654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 x14ac:dyDescent="0.3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 x14ac:dyDescent="0.35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 x14ac:dyDescent="0.35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1</v>
      </c>
      <c r="P69" s="15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19.100000000000001</v>
      </c>
      <c r="L72" s="36" t="s">
        <v>53</v>
      </c>
      <c r="M72" s="36">
        <f>ROUND('DRIs DATA'!K8,1)</f>
        <v>13.5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 x14ac:dyDescent="0.3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 x14ac:dyDescent="0.35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 x14ac:dyDescent="0.35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 x14ac:dyDescent="0.3">
      <c r="B94" s="90" t="s">
        <v>171</v>
      </c>
      <c r="C94" s="88"/>
      <c r="D94" s="88"/>
      <c r="E94" s="88"/>
      <c r="F94" s="91">
        <f>ROUND('DRIs DATA'!F16/'DRIs DATA'!C16*100,2)</f>
        <v>148.01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300.64999999999998</v>
      </c>
      <c r="R94" s="88" t="s">
        <v>167</v>
      </c>
      <c r="S94" s="88"/>
      <c r="T94" s="89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 x14ac:dyDescent="0.3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 x14ac:dyDescent="0.3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 x14ac:dyDescent="0.3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 x14ac:dyDescent="0.3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 x14ac:dyDescent="0.35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 x14ac:dyDescent="0.35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 x14ac:dyDescent="0.3">
      <c r="B121" s="43" t="s">
        <v>171</v>
      </c>
      <c r="C121" s="16"/>
      <c r="D121" s="16"/>
      <c r="E121" s="15"/>
      <c r="F121" s="91">
        <f>ROUND('DRIs DATA'!F26/'DRIs DATA'!C26*100,2)</f>
        <v>165.48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295.52</v>
      </c>
      <c r="R121" s="88" t="s">
        <v>166</v>
      </c>
      <c r="S121" s="88"/>
      <c r="T121" s="89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 x14ac:dyDescent="0.3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 x14ac:dyDescent="0.3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 x14ac:dyDescent="0.3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 x14ac:dyDescent="0.3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7.25" thickBot="1" x14ac:dyDescent="0.35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 x14ac:dyDescent="0.35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 x14ac:dyDescent="0.3">
      <c r="B172" s="42" t="s">
        <v>171</v>
      </c>
      <c r="C172" s="20"/>
      <c r="D172" s="20"/>
      <c r="E172" s="6"/>
      <c r="F172" s="91">
        <f>ROUND('DRIs DATA'!F36/'DRIs DATA'!C36*100,2)</f>
        <v>126.35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910.71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 x14ac:dyDescent="0.3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 x14ac:dyDescent="0.3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 x14ac:dyDescent="0.3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 x14ac:dyDescent="0.3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x14ac:dyDescent="0.3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 x14ac:dyDescent="0.35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 x14ac:dyDescent="0.35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 x14ac:dyDescent="0.3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1">
        <f>ROUND('DRIs DATA'!F46/'DRIs DATA'!C46*100,2)</f>
        <v>270.24</v>
      </c>
      <c r="G197" s="9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 x14ac:dyDescent="0.3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 x14ac:dyDescent="0.3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 x14ac:dyDescent="0.3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x14ac:dyDescent="0.3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 x14ac:dyDescent="0.35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 x14ac:dyDescent="0.35">
      <c r="K205" s="10"/>
    </row>
    <row r="206" spans="2:20" ht="18" customHeight="1" x14ac:dyDescent="0.3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 x14ac:dyDescent="0.35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2020-12-17T07:29:26Z</dcterms:modified>
</cp:coreProperties>
</file>