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<sst xmlns="http://schemas.openxmlformats.org/spreadsheetml/2006/main" count="692" uniqueCount="344">
  <si>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</si>
  <si>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</si>
  <si>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</si>
  <si>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</si>
  <si>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</si>
  <si>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</si>
  <si>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</si>
  <si>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</si>
  <si>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</si>
  <si>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</si>
  <si>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</si>
  <si>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</si>
  <si>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</si>
  <si>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</si>
  <si>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</si>
  <si>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</si>
  <si>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</si>
  <si>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</si>
  <si>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</si>
  <si>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</si>
  <si>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</si>
  <si>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</si>
  <si>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</si>
  <si>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</si>
  <si>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</si>
  <si>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</si>
  <si>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</si>
  <si>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</si>
  <si>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</si>
  <si>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</si>
  <si>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</si>
  <si>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</si>
  <si>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</si>
  <si>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</si>
  <si>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</si>
  <si>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</si>
  <si>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</si>
  <si>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</si>
  <si>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</si>
  <si>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</si>
  <si>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</si>
  <si>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</si>
  <si>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</si>
  <si>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</si>
  <si>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</si>
  <si>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</si>
  <si>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</si>
  <si>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</si>
  <si>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</si>
  <si>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</si>
  <si>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</si>
  <si>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</si>
  <si>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</si>
  <si>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</si>
  <si>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</si>
  <si>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</si>
  <si>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</si>
  <si>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</si>
  <si>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</si>
  <si>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</si>
  <si>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</si>
  <si>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</si>
  <si>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</si>
  <si>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</si>
  <si>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</si>
  <si>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</si>
  <si>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</si>
  <si>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</si>
  <si>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</si>
  <si>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</si>
  <si>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</si>
  <si>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</si>
  <si>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</si>
  <si>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</si>
  <si>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</si>
  <si>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</si>
  <si>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</si>
  <si>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</si>
  <si>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</si>
  <si>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</si>
  <si>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</si>
  <si>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</si>
  <si>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</si>
  <si>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</si>
  <si>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</si>
  <si>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</si>
  <si>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</si>
  <si>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</si>
  <si>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</si>
  <si>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</si>
  <si>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</si>
  <si>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</si>
  <si>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</si>
  <si>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</si>
  <si>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</si>
  <si>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</si>
  <si>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</si>
  <si>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</si>
  <si>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</si>
  <si>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</si>
  <si>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</si>
  <si>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</si>
  <si>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</si>
  <si>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</si>
  <si>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</si>
  <si>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</si>
  <si>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</si>
  <si>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</si>
  <si>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</si>
  <si>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</si>
  <si>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</si>
  <si>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</si>
  <si>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</si>
  <si>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</si>
  <si>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</si>
  <si>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</si>
  <si>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</si>
  <si>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</si>
  <si>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</si>
  <si>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</si>
  <si>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</si>
  <si>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</si>
  <si>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</si>
  <si>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</si>
  <si>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</si>
  <si>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</si>
  <si>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</si>
  <si>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</si>
  <si>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</si>
  <si>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</si>
  <si>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</si>
  <si>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</si>
  <si>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</si>
  <si>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</si>
  <si>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</si>
  <si>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</si>
  <si>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</si>
  <si>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</si>
  <si>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</si>
  <si>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</si>
  <si>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</si>
  <si>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</si>
  <si>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</si>
  <si>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</si>
  <si>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</si>
  <si>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</si>
  <si>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</si>
  <si>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</si>
  <si>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</si>
  <si>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</si>
  <si>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</si>
  <si>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</si>
  <si>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</si>
  <si>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</si>
  <si>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</si>
  <si>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</si>
  <si>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</si>
  <si>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</si>
  <si>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</si>
  <si>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</si>
  <si>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</si>
  <si>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</si>
  <si>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</si>
  <si>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</si>
  <si>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</si>
  <si>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</si>
  <si>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</si>
  <si>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</si>
  <si>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</si>
  <si>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</si>
  <si>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</si>
  <si>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</si>
  <si>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</si>
  <si>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</si>
  <si>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</si>
  <si>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</si>
  <si>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</si>
  <si>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</si>
  <si>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</si>
  <si>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</si>
  <si>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</si>
  <si>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</si>
  <si>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</si>
  <si>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</si>
  <si>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</si>
  <si>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</si>
  <si>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</si>
  <si>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</si>
  <si>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</si>
  <si>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</si>
  <si>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</si>
  <si>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</si>
  <si>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</si>
  <si>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</si>
  <si>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</si>
  <si>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</si>
  <si>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</si>
  <si>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</si>
  <si>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</si>
  <si>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</si>
  <si>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</si>
  <si>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</si>
  <si>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</si>
  <si>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</si>
  <si>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</si>
  <si>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</si>
  <si>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</si>
  <si>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</si>
  <si>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</si>
  <si>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</si>
  <si>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</si>
  <si>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</si>
  <si>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</si>
  <si>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</si>
  <si>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</si>
  <si>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</si>
  <si>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</si>
  <si>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</si>
  <si>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</si>
  <si>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</si>
  <si>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</si>
  <si>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</si>
  <si>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</si>
  <si>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</si>
  <si>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</si>
  <si>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</si>
  <si>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</si>
  <si>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</si>
  <si>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</si>
  <si>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</si>
  <si>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</si>
  <si>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</si>
  <si>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</si>
  <si>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</si>
  <si>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</si>
  <si>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</si>
  <si>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</si>
  <si>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</si>
  <si>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</si>
  <si>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</si>
  <si>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</si>
  <si>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</si>
  <si>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</si>
  <si>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</si>
  <si>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</si>
  <si>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</si>
  <si>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</si>
  <si>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</si>
  <si>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</si>
  <si>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</si>
  <si>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</si>
  <si>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</si>
  <si>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</si>
  <si>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</si>
  <si>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</si>
  <si>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</si>
  <si>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</si>
  <si>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</si>
  <si>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</si>
  <si>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</si>
  <si>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</si>
  <si>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</si>
  <si>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</si>
  <si>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</si>
  <si>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</si>
  <si>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</si>
  <si>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</si>
  <si>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</si>
  <si>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</si>
  <si>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</si>
  <si>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</si>
  <si>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</si>
  <si>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</si>
  <si>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</si>
  <si>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</si>
  <si>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</si>
  <si>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</si>
  <si>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H1900421</t>
  </si>
  <si>
    <t>신주혜</t>
  </si>
  <si>
    <t>정보</t>
    <phoneticPr fontId="1" type="noConversion"/>
  </si>
  <si>
    <t>(설문지 : FFQ 95문항 설문지, 사용자 : 신주혜, ID : H1900421)</t>
  </si>
  <si>
    <t>출력시각</t>
    <phoneticPr fontId="1" type="noConversion"/>
  </si>
  <si>
    <t>2020년 12월 17일 14:44:38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</si>
  <si>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</si>
  <si>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</si>
  <si>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</si>
  <si>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</si>
  <si>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</si>
  <si>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</si>
  <si>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</si>
  <si>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</si>
  <si>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</si>
  <si>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</si>
  <si>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</si>
  <si>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</si>
  <si>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</si>
  <si>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</si>
  <si>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</si>
  <si>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</si>
  <si>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</si>
  <si>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</si>
  <si>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</si>
  <si>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</si>
  <si>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</si>
  <si>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</si>
  <si>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</si>
  <si>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</si>
  <si>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</si>
  <si>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</si>
  <si>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</si>
  <si>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</si>
  <si>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</si>
  <si>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</si>
  <si>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</si>
  <si>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</si>
  <si>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</si>
  <si>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</si>
  <si>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</si>
  <si>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</si>
  <si>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</si>
  <si>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</si>
  <si>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평균필요량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</si>
  <si>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</si>
  <si>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</si>
  <si>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</si>
  <si>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</si>
  <si>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</si>
  <si>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</si>
  <si>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</si>
  <si>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권장섭취량</t>
    <phoneticPr fontId="1" type="noConversion"/>
  </si>
  <si>
    <t>평균필요량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</si>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</sst>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55.32647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8232"/>
        <c:axId val="520390192"/>
      </c:barChart>
      <c:catAx>
        <c:axId val="520388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0192"/>
        <c:crosses val="autoZero"/>
        <c:auto val="1"/>
        <c:lblAlgn val="ctr"/>
        <c:lblOffset val="100"/>
        <c:noMultiLvlLbl val="0"/>
      </c:catAx>
      <c:valAx>
        <c:axId val="52039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2.4660847000000001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88312"/>
        <c:axId val="520794192"/>
      </c:barChart>
      <c:catAx>
        <c:axId val="520788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94192"/>
        <c:crosses val="autoZero"/>
        <c:auto val="1"/>
        <c:lblAlgn val="ctr"/>
        <c:lblOffset val="100"/>
        <c:noMultiLvlLbl val="0"/>
      </c:catAx>
      <c:valAx>
        <c:axId val="52079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8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4.0223620000000002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92624"/>
        <c:axId val="520788704"/>
      </c:barChart>
      <c:catAx>
        <c:axId val="52079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88704"/>
        <c:crosses val="autoZero"/>
        <c:auto val="1"/>
        <c:lblAlgn val="ctr"/>
        <c:lblOffset val="100"/>
        <c:noMultiLvlLbl val="0"/>
      </c:catAx>
      <c:valAx>
        <c:axId val="52078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9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951.42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87528"/>
        <c:axId val="520785176"/>
      </c:barChart>
      <c:catAx>
        <c:axId val="52078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85176"/>
        <c:crosses val="autoZero"/>
        <c:auto val="1"/>
        <c:lblAlgn val="ctr"/>
        <c:lblOffset val="100"/>
        <c:noMultiLvlLbl val="0"/>
      </c:catAx>
      <c:valAx>
        <c:axId val="52078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8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2222.8609999999999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93800"/>
        <c:axId val="520789880"/>
      </c:barChart>
      <c:catAx>
        <c:axId val="520793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89880"/>
        <c:crosses val="autoZero"/>
        <c:auto val="1"/>
        <c:lblAlgn val="ctr"/>
        <c:lblOffset val="100"/>
        <c:noMultiLvlLbl val="0"/>
      </c:catAx>
      <c:valAx>
        <c:axId val="52078988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9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46.009678000000001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94976"/>
        <c:axId val="520793408"/>
      </c:barChart>
      <c:catAx>
        <c:axId val="52079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93408"/>
        <c:crosses val="autoZero"/>
        <c:auto val="1"/>
        <c:lblAlgn val="ctr"/>
        <c:lblOffset val="100"/>
        <c:noMultiLvlLbl val="0"/>
      </c:catAx>
      <c:valAx>
        <c:axId val="5207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9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95.168364999999994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90272"/>
        <c:axId val="520795368"/>
      </c:barChart>
      <c:catAx>
        <c:axId val="520790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95368"/>
        <c:crosses val="autoZero"/>
        <c:auto val="1"/>
        <c:lblAlgn val="ctr"/>
        <c:lblOffset val="100"/>
        <c:noMultiLvlLbl val="0"/>
      </c:catAx>
      <c:valAx>
        <c:axId val="52079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8.7303809999999995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96152"/>
        <c:axId val="520795760"/>
      </c:barChart>
      <c:catAx>
        <c:axId val="52079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95760"/>
        <c:crosses val="autoZero"/>
        <c:auto val="1"/>
        <c:lblAlgn val="ctr"/>
        <c:lblOffset val="100"/>
        <c:noMultiLvlLbl val="0"/>
      </c:catAx>
      <c:valAx>
        <c:axId val="520795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729.904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91840"/>
        <c:axId val="520797328"/>
      </c:barChart>
      <c:catAx>
        <c:axId val="52079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97328"/>
        <c:crosses val="autoZero"/>
        <c:auto val="1"/>
        <c:lblAlgn val="ctr"/>
        <c:lblOffset val="100"/>
        <c:noMultiLvlLbl val="0"/>
      </c:catAx>
      <c:valAx>
        <c:axId val="5207973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9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1.9357948E-2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85568"/>
        <c:axId val="520794584"/>
      </c:barChart>
      <c:catAx>
        <c:axId val="5207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94584"/>
        <c:crosses val="autoZero"/>
        <c:auto val="1"/>
        <c:lblAlgn val="ctr"/>
        <c:lblOffset val="100"/>
        <c:noMultiLvlLbl val="0"/>
      </c:catAx>
      <c:valAx>
        <c:axId val="52079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2.8289203999999999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86352"/>
        <c:axId val="520786744"/>
      </c:barChart>
      <c:catAx>
        <c:axId val="52078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86744"/>
        <c:crosses val="autoZero"/>
        <c:auto val="1"/>
        <c:lblAlgn val="ctr"/>
        <c:lblOffset val="100"/>
        <c:noMultiLvlLbl val="0"/>
      </c:catAx>
      <c:valAx>
        <c:axId val="520786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8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18.76023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5488"/>
        <c:axId val="520389016"/>
      </c:barChart>
      <c:catAx>
        <c:axId val="52038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9016"/>
        <c:crosses val="autoZero"/>
        <c:auto val="1"/>
        <c:lblAlgn val="ctr"/>
        <c:lblOffset val="100"/>
        <c:noMultiLvlLbl val="0"/>
      </c:catAx>
      <c:valAx>
        <c:axId val="520389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5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123.76907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799680"/>
        <c:axId val="520800072"/>
      </c:barChart>
      <c:catAx>
        <c:axId val="52079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00072"/>
        <c:crosses val="autoZero"/>
        <c:auto val="1"/>
        <c:lblAlgn val="ctr"/>
        <c:lblOffset val="100"/>
        <c:noMultiLvlLbl val="0"/>
      </c:catAx>
      <c:valAx>
        <c:axId val="52080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7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71.59111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00464"/>
        <c:axId val="520797720"/>
      </c:barChart>
      <c:catAx>
        <c:axId val="52080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97720"/>
        <c:crosses val="autoZero"/>
        <c:auto val="1"/>
        <c:lblAlgn val="ctr"/>
        <c:lblOffset val="100"/>
        <c:noMultiLvlLbl val="0"/>
      </c:catAx>
      <c:valAx>
        <c:axId val="52079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00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3.2240000000000002</c:v>
                </c:pt>
                <c:pt idx="1">
                  <c:v>10.451000000000001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800856"/>
        <c:axId val="520798896"/>
      </c:barChart>
      <c:catAx>
        <c:axId val="52080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798896"/>
        <c:crosses val="autoZero"/>
        <c:auto val="1"/>
        <c:lblAlgn val="ctr"/>
        <c:lblOffset val="100"/>
        <c:noMultiLvlLbl val="0"/>
      </c:catAx>
      <c:valAx>
        <c:axId val="52079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0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7.9213614000000003</c:v>
                </c:pt>
                <c:pt idx="1">
                  <c:v>9.6659290000000002</c:v>
                </c:pt>
                <c:pt idx="2">
                  <c:v>10.120974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283.17039999999997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0512"/>
        <c:axId val="513855216"/>
      </c:barChart>
      <c:catAx>
        <c:axId val="5138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5216"/>
        <c:crosses val="autoZero"/>
        <c:auto val="1"/>
        <c:lblAlgn val="ctr"/>
        <c:lblOffset val="100"/>
        <c:noMultiLvlLbl val="0"/>
      </c:catAx>
      <c:valAx>
        <c:axId val="5138552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11.608874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8552"/>
        <c:axId val="513848160"/>
      </c:barChart>
      <c:catAx>
        <c:axId val="51384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8160"/>
        <c:crosses val="autoZero"/>
        <c:auto val="1"/>
        <c:lblAlgn val="ctr"/>
        <c:lblOffset val="100"/>
        <c:noMultiLvlLbl val="0"/>
      </c:catAx>
      <c:valAx>
        <c:axId val="513848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76.402000000000001</c:v>
                </c:pt>
                <c:pt idx="1">
                  <c:v>8.4969999999999999</c:v>
                </c:pt>
                <c:pt idx="2">
                  <c:v>15.101000000000001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3849336"/>
        <c:axId val="513843848"/>
      </c:barChart>
      <c:catAx>
        <c:axId val="51384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3848"/>
        <c:crosses val="autoZero"/>
        <c:auto val="1"/>
        <c:lblAlgn val="ctr"/>
        <c:lblOffset val="100"/>
        <c:noMultiLvlLbl val="0"/>
      </c:catAx>
      <c:valAx>
        <c:axId val="51384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1648.7137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9728"/>
        <c:axId val="513850120"/>
      </c:barChart>
      <c:catAx>
        <c:axId val="5138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0120"/>
        <c:crosses val="autoZero"/>
        <c:auto val="1"/>
        <c:lblAlgn val="ctr"/>
        <c:lblOffset val="100"/>
        <c:noMultiLvlLbl val="0"/>
      </c:catAx>
      <c:valAx>
        <c:axId val="513850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9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96.656334000000001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6984"/>
        <c:axId val="513847768"/>
      </c:barChart>
      <c:catAx>
        <c:axId val="51384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7768"/>
        <c:crosses val="autoZero"/>
        <c:auto val="1"/>
        <c:lblAlgn val="ctr"/>
        <c:lblOffset val="100"/>
        <c:noMultiLvlLbl val="0"/>
      </c:catAx>
      <c:valAx>
        <c:axId val="513847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303.82654000000002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1688"/>
        <c:axId val="513845416"/>
      </c:barChart>
      <c:catAx>
        <c:axId val="51385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5416"/>
        <c:crosses val="autoZero"/>
        <c:auto val="1"/>
        <c:lblAlgn val="ctr"/>
        <c:lblOffset val="100"/>
        <c:noMultiLvlLbl val="0"/>
      </c:catAx>
      <c:valAx>
        <c:axId val="51384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2.6043674999999999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4704"/>
        <c:axId val="520382352"/>
      </c:barChart>
      <c:catAx>
        <c:axId val="52038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2352"/>
        <c:crosses val="autoZero"/>
        <c:auto val="1"/>
        <c:lblAlgn val="ctr"/>
        <c:lblOffset val="100"/>
        <c:noMultiLvlLbl val="0"/>
      </c:catAx>
      <c:valAx>
        <c:axId val="52038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4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2488.4670000000001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2472"/>
        <c:axId val="513854432"/>
      </c:barChart>
      <c:catAx>
        <c:axId val="51385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4432"/>
        <c:crosses val="autoZero"/>
        <c:auto val="1"/>
        <c:lblAlgn val="ctr"/>
        <c:lblOffset val="100"/>
        <c:noMultiLvlLbl val="0"/>
      </c:catAx>
      <c:valAx>
        <c:axId val="51385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10.837719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1296"/>
        <c:axId val="513854824"/>
      </c:barChart>
      <c:catAx>
        <c:axId val="51385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4824"/>
        <c:crosses val="autoZero"/>
        <c:auto val="1"/>
        <c:lblAlgn val="ctr"/>
        <c:lblOffset val="100"/>
        <c:noMultiLvlLbl val="0"/>
      </c:catAx>
      <c:valAx>
        <c:axId val="51385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1.3435305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3256"/>
        <c:axId val="513844632"/>
      </c:barChart>
      <c:catAx>
        <c:axId val="51385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4632"/>
        <c:crosses val="autoZero"/>
        <c:auto val="1"/>
        <c:lblAlgn val="ctr"/>
        <c:lblOffset val="100"/>
        <c:noMultiLvlLbl val="0"/>
      </c:catAx>
      <c:valAx>
        <c:axId val="5138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137.88499999999999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3720"/>
        <c:axId val="520392544"/>
      </c:barChart>
      <c:catAx>
        <c:axId val="520393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2544"/>
        <c:crosses val="autoZero"/>
        <c:auto val="1"/>
        <c:lblAlgn val="ctr"/>
        <c:lblOffset val="100"/>
        <c:noMultiLvlLbl val="0"/>
      </c:catAx>
      <c:valAx>
        <c:axId val="52039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1.0348457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4112"/>
        <c:axId val="520391368"/>
      </c:barChart>
      <c:catAx>
        <c:axId val="52039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1368"/>
        <c:crosses val="autoZero"/>
        <c:auto val="1"/>
        <c:lblAlgn val="ctr"/>
        <c:lblOffset val="100"/>
        <c:noMultiLvlLbl val="0"/>
      </c:catAx>
      <c:valAx>
        <c:axId val="520391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11.638947999999999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1760"/>
        <c:axId val="520384312"/>
      </c:barChart>
      <c:catAx>
        <c:axId val="52039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4312"/>
        <c:crosses val="autoZero"/>
        <c:auto val="1"/>
        <c:lblAlgn val="ctr"/>
        <c:lblOffset val="100"/>
        <c:noMultiLvlLbl val="0"/>
      </c:catAx>
      <c:valAx>
        <c:axId val="52038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1.3435305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2744"/>
        <c:axId val="520392936"/>
      </c:barChart>
      <c:catAx>
        <c:axId val="520382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2936"/>
        <c:crosses val="autoZero"/>
        <c:auto val="1"/>
        <c:lblAlgn val="ctr"/>
        <c:lblOffset val="100"/>
        <c:noMultiLvlLbl val="0"/>
      </c:catAx>
      <c:valAx>
        <c:axId val="52039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327.35872999999998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85880"/>
        <c:axId val="520387056"/>
      </c:barChart>
      <c:catAx>
        <c:axId val="52038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87056"/>
        <c:crosses val="autoZero"/>
        <c:auto val="1"/>
        <c:lblAlgn val="ctr"/>
        <c:lblOffset val="100"/>
        <c:noMultiLvlLbl val="0"/>
      </c:catAx>
      <c:valAx>
        <c:axId val="520387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8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5.8539310000000002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7640"/>
        <c:axId val="520395288"/>
      </c:barChart>
      <c:catAx>
        <c:axId val="52039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5288"/>
        <c:crosses val="autoZero"/>
        <c:auto val="1"/>
        <c:lblAlgn val="ctr"/>
        <c:lblOffset val="100"/>
        <c:noMultiLvlLbl val="0"/>
      </c:catAx>
      <c:valAx>
        <c:axId val="52039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신주혜, ID : H1900421)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14:44:38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1648.7137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55.32647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18.76023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76.402000000000001</v>
      </c>
      <c r="G8" s="59">
        <f>'DRIs DATA 입력'!G8</f>
        <v>8.4969999999999999</v>
      </c>
      <c r="H8" s="59">
        <f>'DRIs DATA 입력'!H8</f>
        <v>15.101000000000001</v>
      </c>
      <c r="I8" s="46"/>
      <c r="J8" s="59" t="s">
        <v>216</v>
      </c>
      <c r="K8" s="59">
        <f>'DRIs DATA 입력'!K8</f>
        <v>3.2240000000000002</v>
      </c>
      <c r="L8" s="59">
        <f>'DRIs DATA 입력'!L8</f>
        <v>10.451000000000001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283.17039999999997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11.608874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2.6043674999999999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137.88499999999999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96.656334000000001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1.2146558999999999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1.0348457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11.638947999999999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1.3435305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327.35872999999998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5.8539310000000002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2.4660847000000001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4.0223620000000002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303.82654000000002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951.42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2488.4670000000001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2222.8609999999999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46.009678000000001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95.168364999999994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10.837719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8.7303809999999995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729.904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1.9357948E-2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2.8289203999999999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123.76907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71.59111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S30" sqref="S30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 x14ac:dyDescent="0.3">
      <c r="A3" s="69" t="s">
        <v>283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284</v>
      </c>
      <c r="B4" s="68"/>
      <c r="C4" s="68"/>
      <c r="E4" s="70" t="s">
        <v>285</v>
      </c>
      <c r="F4" s="71"/>
      <c r="G4" s="71"/>
      <c r="H4" s="72"/>
      <c r="J4" s="70" t="s">
        <v>286</v>
      </c>
      <c r="K4" s="71"/>
      <c r="L4" s="72"/>
      <c r="N4" s="68" t="s">
        <v>46</v>
      </c>
      <c r="O4" s="68"/>
      <c r="P4" s="68"/>
      <c r="Q4" s="68"/>
      <c r="R4" s="68"/>
      <c r="S4" s="68"/>
      <c r="U4" s="68" t="s">
        <v>287</v>
      </c>
      <c r="V4" s="68"/>
      <c r="W4" s="68"/>
      <c r="X4" s="68"/>
      <c r="Y4" s="68"/>
      <c r="Z4" s="68"/>
    </row>
    <row r="5" spans="1:27" x14ac:dyDescent="0.3">
      <c r="A5" s="66"/>
      <c r="B5" s="66" t="s">
        <v>288</v>
      </c>
      <c r="C5" s="66" t="s">
        <v>289</v>
      </c>
      <c r="E5" s="66"/>
      <c r="F5" s="66" t="s">
        <v>50</v>
      </c>
      <c r="G5" s="66" t="s">
        <v>290</v>
      </c>
      <c r="H5" s="66" t="s">
        <v>46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296</v>
      </c>
      <c r="R5" s="66" t="s">
        <v>297</v>
      </c>
      <c r="S5" s="66" t="s">
        <v>289</v>
      </c>
      <c r="U5" s="66"/>
      <c r="V5" s="66" t="s">
        <v>293</v>
      </c>
      <c r="W5" s="66" t="s">
        <v>294</v>
      </c>
      <c r="X5" s="66" t="s">
        <v>295</v>
      </c>
      <c r="Y5" s="66" t="s">
        <v>297</v>
      </c>
      <c r="Z5" s="66" t="s">
        <v>289</v>
      </c>
    </row>
    <row r="6" spans="1:27" x14ac:dyDescent="0.3">
      <c r="A6" s="66" t="s">
        <v>298</v>
      </c>
      <c r="B6" s="66">
        <v>1800</v>
      </c>
      <c r="C6" s="66">
        <v>1648.7137</v>
      </c>
      <c r="E6" s="66" t="s">
        <v>299</v>
      </c>
      <c r="F6" s="66">
        <v>55</v>
      </c>
      <c r="G6" s="66">
        <v>15</v>
      </c>
      <c r="H6" s="66">
        <v>7</v>
      </c>
      <c r="J6" s="66" t="s">
        <v>299</v>
      </c>
      <c r="K6" s="66">
        <v>0.1</v>
      </c>
      <c r="L6" s="66">
        <v>4</v>
      </c>
      <c r="N6" s="66" t="s">
        <v>300</v>
      </c>
      <c r="O6" s="66">
        <v>40</v>
      </c>
      <c r="P6" s="66">
        <v>50</v>
      </c>
      <c r="Q6" s="66">
        <v>0</v>
      </c>
      <c r="R6" s="66">
        <v>0</v>
      </c>
      <c r="S6" s="66">
        <v>55.32647</v>
      </c>
      <c r="U6" s="66" t="s">
        <v>301</v>
      </c>
      <c r="V6" s="66">
        <v>0</v>
      </c>
      <c r="W6" s="66">
        <v>0</v>
      </c>
      <c r="X6" s="66">
        <v>20</v>
      </c>
      <c r="Y6" s="66">
        <v>0</v>
      </c>
      <c r="Z6" s="66">
        <v>18.76023</v>
      </c>
    </row>
    <row r="7" spans="1:27" x14ac:dyDescent="0.3">
      <c r="E7" s="66" t="s">
        <v>302</v>
      </c>
      <c r="F7" s="66">
        <v>65</v>
      </c>
      <c r="G7" s="66">
        <v>30</v>
      </c>
      <c r="H7" s="66">
        <v>20</v>
      </c>
      <c r="J7" s="66" t="s">
        <v>302</v>
      </c>
      <c r="K7" s="66">
        <v>1</v>
      </c>
      <c r="L7" s="66">
        <v>10</v>
      </c>
    </row>
    <row r="8" spans="1:27" x14ac:dyDescent="0.3">
      <c r="E8" s="66" t="s">
        <v>303</v>
      </c>
      <c r="F8" s="66">
        <v>76.402000000000001</v>
      </c>
      <c r="G8" s="66">
        <v>8.4969999999999999</v>
      </c>
      <c r="H8" s="66">
        <v>15.101000000000001</v>
      </c>
      <c r="J8" s="66" t="s">
        <v>303</v>
      </c>
      <c r="K8" s="66">
        <v>3.2240000000000002</v>
      </c>
      <c r="L8" s="66">
        <v>10.451000000000001</v>
      </c>
    </row>
    <row r="13" spans="1:27" x14ac:dyDescent="0.3">
      <c r="A13" s="67" t="s">
        <v>304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305</v>
      </c>
      <c r="B14" s="68"/>
      <c r="C14" s="68"/>
      <c r="D14" s="68"/>
      <c r="E14" s="68"/>
      <c r="F14" s="68"/>
      <c r="H14" s="68" t="s">
        <v>306</v>
      </c>
      <c r="I14" s="68"/>
      <c r="J14" s="68"/>
      <c r="K14" s="68"/>
      <c r="L14" s="68"/>
      <c r="M14" s="68"/>
      <c r="O14" s="68" t="s">
        <v>307</v>
      </c>
      <c r="P14" s="68"/>
      <c r="Q14" s="68"/>
      <c r="R14" s="68"/>
      <c r="S14" s="68"/>
      <c r="T14" s="68"/>
      <c r="V14" s="68" t="s">
        <v>308</v>
      </c>
      <c r="W14" s="68"/>
      <c r="X14" s="68"/>
      <c r="Y14" s="68"/>
      <c r="Z14" s="68"/>
      <c r="AA14" s="68"/>
    </row>
    <row r="15" spans="1:27" x14ac:dyDescent="0.3">
      <c r="A15" s="66"/>
      <c r="B15" s="66" t="s">
        <v>293</v>
      </c>
      <c r="C15" s="66" t="s">
        <v>294</v>
      </c>
      <c r="D15" s="66" t="s">
        <v>295</v>
      </c>
      <c r="E15" s="66" t="s">
        <v>297</v>
      </c>
      <c r="F15" s="66" t="s">
        <v>289</v>
      </c>
      <c r="H15" s="66"/>
      <c r="I15" s="66" t="s">
        <v>293</v>
      </c>
      <c r="J15" s="66" t="s">
        <v>294</v>
      </c>
      <c r="K15" s="66" t="s">
        <v>295</v>
      </c>
      <c r="L15" s="66" t="s">
        <v>297</v>
      </c>
      <c r="M15" s="66" t="s">
        <v>289</v>
      </c>
      <c r="O15" s="66"/>
      <c r="P15" s="66" t="s">
        <v>293</v>
      </c>
      <c r="Q15" s="66" t="s">
        <v>294</v>
      </c>
      <c r="R15" s="66" t="s">
        <v>295</v>
      </c>
      <c r="S15" s="66" t="s">
        <v>297</v>
      </c>
      <c r="T15" s="66" t="s">
        <v>289</v>
      </c>
      <c r="V15" s="66"/>
      <c r="W15" s="66" t="s">
        <v>293</v>
      </c>
      <c r="X15" s="66" t="s">
        <v>294</v>
      </c>
      <c r="Y15" s="66" t="s">
        <v>295</v>
      </c>
      <c r="Z15" s="66" t="s">
        <v>297</v>
      </c>
      <c r="AA15" s="66" t="s">
        <v>289</v>
      </c>
    </row>
    <row r="16" spans="1:27" x14ac:dyDescent="0.3">
      <c r="A16" s="66" t="s">
        <v>309</v>
      </c>
      <c r="B16" s="66">
        <v>430</v>
      </c>
      <c r="C16" s="66">
        <v>600</v>
      </c>
      <c r="D16" s="66">
        <v>0</v>
      </c>
      <c r="E16" s="66">
        <v>3000</v>
      </c>
      <c r="F16" s="66">
        <v>283.17039999999997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11.608874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2.6043674999999999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137.88499999999999</v>
      </c>
    </row>
    <row r="23" spans="1:62" x14ac:dyDescent="0.3">
      <c r="A23" s="67" t="s">
        <v>310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311</v>
      </c>
      <c r="B24" s="68"/>
      <c r="C24" s="68"/>
      <c r="D24" s="68"/>
      <c r="E24" s="68"/>
      <c r="F24" s="68"/>
      <c r="H24" s="68" t="s">
        <v>312</v>
      </c>
      <c r="I24" s="68"/>
      <c r="J24" s="68"/>
      <c r="K24" s="68"/>
      <c r="L24" s="68"/>
      <c r="M24" s="68"/>
      <c r="O24" s="68" t="s">
        <v>313</v>
      </c>
      <c r="P24" s="68"/>
      <c r="Q24" s="68"/>
      <c r="R24" s="68"/>
      <c r="S24" s="68"/>
      <c r="T24" s="68"/>
      <c r="V24" s="68" t="s">
        <v>314</v>
      </c>
      <c r="W24" s="68"/>
      <c r="X24" s="68"/>
      <c r="Y24" s="68"/>
      <c r="Z24" s="68"/>
      <c r="AA24" s="68"/>
      <c r="AC24" s="68" t="s">
        <v>315</v>
      </c>
      <c r="AD24" s="68"/>
      <c r="AE24" s="68"/>
      <c r="AF24" s="68"/>
      <c r="AG24" s="68"/>
      <c r="AH24" s="68"/>
      <c r="AJ24" s="68" t="s">
        <v>316</v>
      </c>
      <c r="AK24" s="68"/>
      <c r="AL24" s="68"/>
      <c r="AM24" s="68"/>
      <c r="AN24" s="68"/>
      <c r="AO24" s="68"/>
      <c r="AQ24" s="68" t="s">
        <v>317</v>
      </c>
      <c r="AR24" s="68"/>
      <c r="AS24" s="68"/>
      <c r="AT24" s="68"/>
      <c r="AU24" s="68"/>
      <c r="AV24" s="68"/>
      <c r="AX24" s="68" t="s">
        <v>318</v>
      </c>
      <c r="AY24" s="68"/>
      <c r="AZ24" s="68"/>
      <c r="BA24" s="68"/>
      <c r="BB24" s="68"/>
      <c r="BC24" s="68"/>
      <c r="BE24" s="68" t="s">
        <v>319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293</v>
      </c>
      <c r="C25" s="66" t="s">
        <v>294</v>
      </c>
      <c r="D25" s="66" t="s">
        <v>295</v>
      </c>
      <c r="E25" s="66" t="s">
        <v>297</v>
      </c>
      <c r="F25" s="66" t="s">
        <v>289</v>
      </c>
      <c r="H25" s="66"/>
      <c r="I25" s="66" t="s">
        <v>293</v>
      </c>
      <c r="J25" s="66" t="s">
        <v>294</v>
      </c>
      <c r="K25" s="66" t="s">
        <v>295</v>
      </c>
      <c r="L25" s="66" t="s">
        <v>297</v>
      </c>
      <c r="M25" s="66" t="s">
        <v>320</v>
      </c>
      <c r="O25" s="66"/>
      <c r="P25" s="66" t="s">
        <v>321</v>
      </c>
      <c r="Q25" s="66" t="s">
        <v>294</v>
      </c>
      <c r="R25" s="66" t="s">
        <v>295</v>
      </c>
      <c r="S25" s="66" t="s">
        <v>297</v>
      </c>
      <c r="T25" s="66" t="s">
        <v>289</v>
      </c>
      <c r="V25" s="66"/>
      <c r="W25" s="66" t="s">
        <v>293</v>
      </c>
      <c r="X25" s="66" t="s">
        <v>294</v>
      </c>
      <c r="Y25" s="66" t="s">
        <v>296</v>
      </c>
      <c r="Z25" s="66" t="s">
        <v>297</v>
      </c>
      <c r="AA25" s="66" t="s">
        <v>289</v>
      </c>
      <c r="AC25" s="66"/>
      <c r="AD25" s="66" t="s">
        <v>321</v>
      </c>
      <c r="AE25" s="66" t="s">
        <v>294</v>
      </c>
      <c r="AF25" s="66" t="s">
        <v>295</v>
      </c>
      <c r="AG25" s="66" t="s">
        <v>322</v>
      </c>
      <c r="AH25" s="66" t="s">
        <v>289</v>
      </c>
      <c r="AJ25" s="66"/>
      <c r="AK25" s="66" t="s">
        <v>293</v>
      </c>
      <c r="AL25" s="66" t="s">
        <v>294</v>
      </c>
      <c r="AM25" s="66" t="s">
        <v>296</v>
      </c>
      <c r="AN25" s="66" t="s">
        <v>322</v>
      </c>
      <c r="AO25" s="66" t="s">
        <v>289</v>
      </c>
      <c r="AQ25" s="66"/>
      <c r="AR25" s="66" t="s">
        <v>293</v>
      </c>
      <c r="AS25" s="66" t="s">
        <v>294</v>
      </c>
      <c r="AT25" s="66" t="s">
        <v>295</v>
      </c>
      <c r="AU25" s="66" t="s">
        <v>297</v>
      </c>
      <c r="AV25" s="66" t="s">
        <v>289</v>
      </c>
      <c r="AX25" s="66"/>
      <c r="AY25" s="66" t="s">
        <v>293</v>
      </c>
      <c r="AZ25" s="66" t="s">
        <v>294</v>
      </c>
      <c r="BA25" s="66" t="s">
        <v>295</v>
      </c>
      <c r="BB25" s="66" t="s">
        <v>297</v>
      </c>
      <c r="BC25" s="66" t="s">
        <v>320</v>
      </c>
      <c r="BE25" s="66"/>
      <c r="BF25" s="66" t="s">
        <v>293</v>
      </c>
      <c r="BG25" s="66" t="s">
        <v>294</v>
      </c>
      <c r="BH25" s="66" t="s">
        <v>295</v>
      </c>
      <c r="BI25" s="66" t="s">
        <v>297</v>
      </c>
      <c r="BJ25" s="66" t="s">
        <v>289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96.656334000000001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1.2146558999999999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1.0348457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11.638947999999999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1.3435305</v>
      </c>
      <c r="AJ26" s="66" t="s">
        <v>323</v>
      </c>
      <c r="AK26" s="66">
        <v>320</v>
      </c>
      <c r="AL26" s="66">
        <v>400</v>
      </c>
      <c r="AM26" s="66">
        <v>0</v>
      </c>
      <c r="AN26" s="66">
        <v>1000</v>
      </c>
      <c r="AO26" s="66">
        <v>327.35872999999998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5.8539310000000002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2.4660847000000001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4.0223620000000002</v>
      </c>
    </row>
    <row r="33" spans="1:68" x14ac:dyDescent="0.3">
      <c r="A33" s="67" t="s">
        <v>324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325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326</v>
      </c>
      <c r="W34" s="68"/>
      <c r="X34" s="68"/>
      <c r="Y34" s="68"/>
      <c r="Z34" s="68"/>
      <c r="AA34" s="68"/>
      <c r="AC34" s="68" t="s">
        <v>327</v>
      </c>
      <c r="AD34" s="68"/>
      <c r="AE34" s="68"/>
      <c r="AF34" s="68"/>
      <c r="AG34" s="68"/>
      <c r="AH34" s="68"/>
      <c r="AJ34" s="68" t="s">
        <v>328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293</v>
      </c>
      <c r="C35" s="66" t="s">
        <v>294</v>
      </c>
      <c r="D35" s="66" t="s">
        <v>295</v>
      </c>
      <c r="E35" s="66" t="s">
        <v>297</v>
      </c>
      <c r="F35" s="66" t="s">
        <v>289</v>
      </c>
      <c r="H35" s="66"/>
      <c r="I35" s="66" t="s">
        <v>293</v>
      </c>
      <c r="J35" s="66" t="s">
        <v>294</v>
      </c>
      <c r="K35" s="66" t="s">
        <v>295</v>
      </c>
      <c r="L35" s="66" t="s">
        <v>297</v>
      </c>
      <c r="M35" s="66" t="s">
        <v>289</v>
      </c>
      <c r="O35" s="66"/>
      <c r="P35" s="66" t="s">
        <v>321</v>
      </c>
      <c r="Q35" s="66" t="s">
        <v>294</v>
      </c>
      <c r="R35" s="66" t="s">
        <v>295</v>
      </c>
      <c r="S35" s="66" t="s">
        <v>297</v>
      </c>
      <c r="T35" s="66" t="s">
        <v>289</v>
      </c>
      <c r="V35" s="66"/>
      <c r="W35" s="66" t="s">
        <v>293</v>
      </c>
      <c r="X35" s="66" t="s">
        <v>329</v>
      </c>
      <c r="Y35" s="66" t="s">
        <v>295</v>
      </c>
      <c r="Z35" s="66" t="s">
        <v>297</v>
      </c>
      <c r="AA35" s="66" t="s">
        <v>289</v>
      </c>
      <c r="AC35" s="66"/>
      <c r="AD35" s="66" t="s">
        <v>330</v>
      </c>
      <c r="AE35" s="66" t="s">
        <v>294</v>
      </c>
      <c r="AF35" s="66" t="s">
        <v>295</v>
      </c>
      <c r="AG35" s="66" t="s">
        <v>297</v>
      </c>
      <c r="AH35" s="66" t="s">
        <v>289</v>
      </c>
      <c r="AJ35" s="66"/>
      <c r="AK35" s="66" t="s">
        <v>293</v>
      </c>
      <c r="AL35" s="66" t="s">
        <v>294</v>
      </c>
      <c r="AM35" s="66" t="s">
        <v>295</v>
      </c>
      <c r="AN35" s="66" t="s">
        <v>297</v>
      </c>
      <c r="AO35" s="66" t="s">
        <v>320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303.82654000000002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951.42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2488.4670000000001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2222.8609999999999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46.009678000000001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95.168364999999994</v>
      </c>
    </row>
    <row r="43" spans="1:68" x14ac:dyDescent="0.3">
      <c r="A43" s="67" t="s">
        <v>331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332</v>
      </c>
      <c r="B44" s="68"/>
      <c r="C44" s="68"/>
      <c r="D44" s="68"/>
      <c r="E44" s="68"/>
      <c r="F44" s="68"/>
      <c r="H44" s="68" t="s">
        <v>333</v>
      </c>
      <c r="I44" s="68"/>
      <c r="J44" s="68"/>
      <c r="K44" s="68"/>
      <c r="L44" s="68"/>
      <c r="M44" s="68"/>
      <c r="O44" s="68" t="s">
        <v>334</v>
      </c>
      <c r="P44" s="68"/>
      <c r="Q44" s="68"/>
      <c r="R44" s="68"/>
      <c r="S44" s="68"/>
      <c r="T44" s="68"/>
      <c r="V44" s="68" t="s">
        <v>335</v>
      </c>
      <c r="W44" s="68"/>
      <c r="X44" s="68"/>
      <c r="Y44" s="68"/>
      <c r="Z44" s="68"/>
      <c r="AA44" s="68"/>
      <c r="AC44" s="68" t="s">
        <v>336</v>
      </c>
      <c r="AD44" s="68"/>
      <c r="AE44" s="68"/>
      <c r="AF44" s="68"/>
      <c r="AG44" s="68"/>
      <c r="AH44" s="68"/>
      <c r="AJ44" s="68" t="s">
        <v>337</v>
      </c>
      <c r="AK44" s="68"/>
      <c r="AL44" s="68"/>
      <c r="AM44" s="68"/>
      <c r="AN44" s="68"/>
      <c r="AO44" s="68"/>
      <c r="AQ44" s="68" t="s">
        <v>338</v>
      </c>
      <c r="AR44" s="68"/>
      <c r="AS44" s="68"/>
      <c r="AT44" s="68"/>
      <c r="AU44" s="68"/>
      <c r="AV44" s="68"/>
      <c r="AX44" s="68" t="s">
        <v>339</v>
      </c>
      <c r="AY44" s="68"/>
      <c r="AZ44" s="68"/>
      <c r="BA44" s="68"/>
      <c r="BB44" s="68"/>
      <c r="BC44" s="68"/>
      <c r="BE44" s="68" t="s">
        <v>340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321</v>
      </c>
      <c r="C45" s="66" t="s">
        <v>294</v>
      </c>
      <c r="D45" s="66" t="s">
        <v>295</v>
      </c>
      <c r="E45" s="66" t="s">
        <v>297</v>
      </c>
      <c r="F45" s="66" t="s">
        <v>289</v>
      </c>
      <c r="H45" s="66"/>
      <c r="I45" s="66" t="s">
        <v>321</v>
      </c>
      <c r="J45" s="66" t="s">
        <v>294</v>
      </c>
      <c r="K45" s="66" t="s">
        <v>295</v>
      </c>
      <c r="L45" s="66" t="s">
        <v>297</v>
      </c>
      <c r="M45" s="66" t="s">
        <v>289</v>
      </c>
      <c r="O45" s="66"/>
      <c r="P45" s="66" t="s">
        <v>293</v>
      </c>
      <c r="Q45" s="66" t="s">
        <v>294</v>
      </c>
      <c r="R45" s="66" t="s">
        <v>295</v>
      </c>
      <c r="S45" s="66" t="s">
        <v>297</v>
      </c>
      <c r="T45" s="66" t="s">
        <v>289</v>
      </c>
      <c r="V45" s="66"/>
      <c r="W45" s="66" t="s">
        <v>321</v>
      </c>
      <c r="X45" s="66" t="s">
        <v>294</v>
      </c>
      <c r="Y45" s="66" t="s">
        <v>295</v>
      </c>
      <c r="Z45" s="66" t="s">
        <v>297</v>
      </c>
      <c r="AA45" s="66" t="s">
        <v>289</v>
      </c>
      <c r="AC45" s="66"/>
      <c r="AD45" s="66" t="s">
        <v>293</v>
      </c>
      <c r="AE45" s="66" t="s">
        <v>294</v>
      </c>
      <c r="AF45" s="66" t="s">
        <v>295</v>
      </c>
      <c r="AG45" s="66" t="s">
        <v>297</v>
      </c>
      <c r="AH45" s="66" t="s">
        <v>289</v>
      </c>
      <c r="AJ45" s="66"/>
      <c r="AK45" s="66" t="s">
        <v>293</v>
      </c>
      <c r="AL45" s="66" t="s">
        <v>294</v>
      </c>
      <c r="AM45" s="66" t="s">
        <v>295</v>
      </c>
      <c r="AN45" s="66" t="s">
        <v>297</v>
      </c>
      <c r="AO45" s="66" t="s">
        <v>289</v>
      </c>
      <c r="AQ45" s="66"/>
      <c r="AR45" s="66" t="s">
        <v>293</v>
      </c>
      <c r="AS45" s="66" t="s">
        <v>294</v>
      </c>
      <c r="AT45" s="66" t="s">
        <v>295</v>
      </c>
      <c r="AU45" s="66" t="s">
        <v>297</v>
      </c>
      <c r="AV45" s="66" t="s">
        <v>289</v>
      </c>
      <c r="AX45" s="66"/>
      <c r="AY45" s="66" t="s">
        <v>293</v>
      </c>
      <c r="AZ45" s="66" t="s">
        <v>294</v>
      </c>
      <c r="BA45" s="66" t="s">
        <v>295</v>
      </c>
      <c r="BB45" s="66" t="s">
        <v>297</v>
      </c>
      <c r="BC45" s="66" t="s">
        <v>289</v>
      </c>
      <c r="BE45" s="66"/>
      <c r="BF45" s="66" t="s">
        <v>293</v>
      </c>
      <c r="BG45" s="66" t="s">
        <v>294</v>
      </c>
      <c r="BH45" s="66" t="s">
        <v>295</v>
      </c>
      <c r="BI45" s="66" t="s">
        <v>322</v>
      </c>
      <c r="BJ45" s="66" t="s">
        <v>289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10.837719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8.7303809999999995</v>
      </c>
      <c r="O46" s="66" t="s">
        <v>341</v>
      </c>
      <c r="P46" s="66">
        <v>600</v>
      </c>
      <c r="Q46" s="66">
        <v>800</v>
      </c>
      <c r="R46" s="66">
        <v>0</v>
      </c>
      <c r="S46" s="66">
        <v>10000</v>
      </c>
      <c r="T46" s="66">
        <v>729.904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1.9357948E-2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2.8289203999999999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123.76907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71.59111</v>
      </c>
      <c r="AX46" s="66" t="s">
        <v>342</v>
      </c>
      <c r="AY46" s="66"/>
      <c r="AZ46" s="66"/>
      <c r="BA46" s="66"/>
      <c r="BB46" s="66"/>
      <c r="BC46" s="66"/>
      <c r="BE46" s="66" t="s">
        <v>343</v>
      </c>
      <c r="BF46" s="66"/>
      <c r="BG46" s="66"/>
      <c r="BH46" s="66"/>
      <c r="BI46" s="66"/>
      <c r="BJ46" s="66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19" sqref="L19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50</v>
      </c>
      <c r="E2" s="61">
        <v>1648.7137</v>
      </c>
      <c r="F2" s="61">
        <v>279.91586000000001</v>
      </c>
      <c r="G2" s="61">
        <v>31.132027000000001</v>
      </c>
      <c r="H2" s="61">
        <v>18.34366</v>
      </c>
      <c r="I2" s="61">
        <v>12.788366</v>
      </c>
      <c r="J2" s="61">
        <v>55.32647</v>
      </c>
      <c r="K2" s="61">
        <v>32.792099999999998</v>
      </c>
      <c r="L2" s="61">
        <v>22.534369999999999</v>
      </c>
      <c r="M2" s="61">
        <v>18.76023</v>
      </c>
      <c r="N2" s="61">
        <v>2.6495163000000002</v>
      </c>
      <c r="O2" s="61">
        <v>9.7171330000000005</v>
      </c>
      <c r="P2" s="61">
        <v>769.54909999999995</v>
      </c>
      <c r="Q2" s="61">
        <v>13.130792</v>
      </c>
      <c r="R2" s="61">
        <v>283.17039999999997</v>
      </c>
      <c r="S2" s="61">
        <v>85.543779999999998</v>
      </c>
      <c r="T2" s="61">
        <v>2371.5198</v>
      </c>
      <c r="U2" s="61">
        <v>2.6043674999999999</v>
      </c>
      <c r="V2" s="61">
        <v>11.608874</v>
      </c>
      <c r="W2" s="61">
        <v>137.88499999999999</v>
      </c>
      <c r="X2" s="61">
        <v>96.656334000000001</v>
      </c>
      <c r="Y2" s="61">
        <v>1.2146558999999999</v>
      </c>
      <c r="Z2" s="61">
        <v>1.0348457</v>
      </c>
      <c r="AA2" s="61">
        <v>11.638947999999999</v>
      </c>
      <c r="AB2" s="61">
        <v>1.3435305</v>
      </c>
      <c r="AC2" s="61">
        <v>327.35872999999998</v>
      </c>
      <c r="AD2" s="61">
        <v>5.8539310000000002</v>
      </c>
      <c r="AE2" s="61">
        <v>2.4660847000000001</v>
      </c>
      <c r="AF2" s="61">
        <v>4.0223620000000002</v>
      </c>
      <c r="AG2" s="61">
        <v>303.82654000000002</v>
      </c>
      <c r="AH2" s="61">
        <v>199.59387000000001</v>
      </c>
      <c r="AI2" s="61">
        <v>104.23266</v>
      </c>
      <c r="AJ2" s="61">
        <v>951.42</v>
      </c>
      <c r="AK2" s="61">
        <v>2488.4670000000001</v>
      </c>
      <c r="AL2" s="61">
        <v>46.009678000000001</v>
      </c>
      <c r="AM2" s="61">
        <v>2222.8609999999999</v>
      </c>
      <c r="AN2" s="61">
        <v>95.168364999999994</v>
      </c>
      <c r="AO2" s="61">
        <v>10.837719</v>
      </c>
      <c r="AP2" s="61">
        <v>7.6307014999999998</v>
      </c>
      <c r="AQ2" s="61">
        <v>3.2070180000000001</v>
      </c>
      <c r="AR2" s="61">
        <v>8.7303809999999995</v>
      </c>
      <c r="AS2" s="61">
        <v>729.904</v>
      </c>
      <c r="AT2" s="61">
        <v>1.9357948E-2</v>
      </c>
      <c r="AU2" s="61">
        <v>2.8289203999999999</v>
      </c>
      <c r="AV2" s="61">
        <v>123.76907</v>
      </c>
      <c r="AW2" s="61">
        <v>71.59111</v>
      </c>
      <c r="AX2" s="61">
        <v>6.3602746000000002E-2</v>
      </c>
      <c r="AY2" s="61">
        <v>0.69533383999999998</v>
      </c>
      <c r="AZ2" s="61">
        <v>235.9195</v>
      </c>
      <c r="BA2" s="61">
        <v>27.737537</v>
      </c>
      <c r="BB2" s="61">
        <v>7.9213614000000003</v>
      </c>
      <c r="BC2" s="61">
        <v>9.6659290000000002</v>
      </c>
      <c r="BD2" s="61">
        <v>10.120974</v>
      </c>
      <c r="BE2" s="61">
        <v>0.81814920000000002</v>
      </c>
      <c r="BF2" s="61">
        <v>4.1076364999999999</v>
      </c>
      <c r="BG2" s="61">
        <v>2.7754896000000001E-3</v>
      </c>
      <c r="BH2" s="61">
        <v>5.1366729999999996E-3</v>
      </c>
      <c r="BI2" s="61">
        <v>4.7890850000000002E-3</v>
      </c>
      <c r="BJ2" s="61">
        <v>3.8014244000000003E-2</v>
      </c>
      <c r="BK2" s="61">
        <v>2.1349920000000001E-4</v>
      </c>
      <c r="BL2" s="61">
        <v>0.13415307000000001</v>
      </c>
      <c r="BM2" s="61">
        <v>1.338835</v>
      </c>
      <c r="BN2" s="61">
        <v>0.32360990000000001</v>
      </c>
      <c r="BO2" s="61">
        <v>24.750294</v>
      </c>
      <c r="BP2" s="61">
        <v>3.7974209999999999</v>
      </c>
      <c r="BQ2" s="61">
        <v>8.4004340000000006</v>
      </c>
      <c r="BR2" s="61">
        <v>33.320805</v>
      </c>
      <c r="BS2" s="61">
        <v>18.183658999999999</v>
      </c>
      <c r="BT2" s="61">
        <v>3.202588</v>
      </c>
      <c r="BU2" s="61">
        <v>6.6582649999999993E-2</v>
      </c>
      <c r="BV2" s="61">
        <v>3.1487210000000002E-2</v>
      </c>
      <c r="BW2" s="61">
        <v>0.25872054999999999</v>
      </c>
      <c r="BX2" s="61">
        <v>0.69876623000000004</v>
      </c>
      <c r="BY2" s="61">
        <v>9.3996029999999994E-2</v>
      </c>
      <c r="BZ2" s="61">
        <v>6.9938814999999995E-4</v>
      </c>
      <c r="CA2" s="61">
        <v>0.70563315999999998</v>
      </c>
      <c r="CB2" s="61">
        <v>1.3529004000000001E-2</v>
      </c>
      <c r="CC2" s="61">
        <v>0.15574160000000001</v>
      </c>
      <c r="CD2" s="61">
        <v>1.15859</v>
      </c>
      <c r="CE2" s="61">
        <v>6.682987E-2</v>
      </c>
      <c r="CF2" s="61">
        <v>0.26334550000000001</v>
      </c>
      <c r="CG2" s="61">
        <v>9.9000000000000005E-7</v>
      </c>
      <c r="CH2" s="61">
        <v>3.2168231999999998E-2</v>
      </c>
      <c r="CI2" s="61">
        <v>6.3704499999999997E-3</v>
      </c>
      <c r="CJ2" s="61">
        <v>2.6266509999999998</v>
      </c>
      <c r="CK2" s="61">
        <v>1.5878547E-2</v>
      </c>
      <c r="CL2" s="61">
        <v>0.74861540000000004</v>
      </c>
      <c r="CM2" s="61">
        <v>1.3652576000000001</v>
      </c>
      <c r="CN2" s="61">
        <v>1811.0871999999999</v>
      </c>
      <c r="CO2" s="61">
        <v>3120.5364</v>
      </c>
      <c r="CP2" s="61">
        <v>1700.5198</v>
      </c>
      <c r="CQ2" s="61">
        <v>635.86369999999999</v>
      </c>
      <c r="CR2" s="61">
        <v>352.72699999999998</v>
      </c>
      <c r="CS2" s="61">
        <v>380.97458</v>
      </c>
      <c r="CT2" s="61">
        <v>1798.0392999999999</v>
      </c>
      <c r="CU2" s="61">
        <v>1023.48785</v>
      </c>
      <c r="CV2" s="61">
        <v>1189.6605</v>
      </c>
      <c r="CW2" s="61">
        <v>1128.2308</v>
      </c>
      <c r="CX2" s="61">
        <v>359.90800000000002</v>
      </c>
      <c r="CY2" s="61">
        <v>2336.9245999999998</v>
      </c>
      <c r="CZ2" s="61">
        <v>1005.2021999999999</v>
      </c>
      <c r="DA2" s="61">
        <v>2656.8560000000002</v>
      </c>
      <c r="DB2" s="61">
        <v>2605.4756000000002</v>
      </c>
      <c r="DC2" s="61">
        <v>3733.2683000000002</v>
      </c>
      <c r="DD2" s="61">
        <v>5868.5063</v>
      </c>
      <c r="DE2" s="61">
        <v>1247.1695999999999</v>
      </c>
      <c r="DF2" s="61">
        <v>2944.3638000000001</v>
      </c>
      <c r="DG2" s="61">
        <v>1393.1445000000001</v>
      </c>
      <c r="DH2" s="61">
        <v>56.169525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27.737537</v>
      </c>
      <c r="B6">
        <f>BB2</f>
        <v>7.9213614000000003</v>
      </c>
      <c r="C6">
        <f>BC2</f>
        <v>9.6659290000000002</v>
      </c>
      <c r="D6">
        <f>BD2</f>
        <v>10.120974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25853</v>
      </c>
      <c r="C2" s="56">
        <f ca="1">YEAR(TODAY())-YEAR(B2)+IF(TODAY()&gt;=DATE(YEAR(TODAY()),MONTH(B2),DAY(B2)),0,-1)</f>
        <v>50</v>
      </c>
      <c r="E2" s="52">
        <v>154.80000000000001</v>
      </c>
      <c r="F2" s="53" t="s">
        <v>39</v>
      </c>
      <c r="G2" s="52">
        <v>47.1</v>
      </c>
      <c r="H2" s="51" t="s">
        <v>41</v>
      </c>
      <c r="I2" s="73">
        <f>ROUND(G3/E3^2,1)</f>
        <v>19.7</v>
      </c>
    </row>
    <row r="3" spans="1:9" x14ac:dyDescent="0.3">
      <c r="E3" s="51">
        <f>E2/100</f>
        <v>1.548</v>
      </c>
      <c r="F3" s="51" t="s">
        <v>40</v>
      </c>
      <c r="G3" s="51">
        <f>G2</f>
        <v>47.1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0">
        <v>44098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신주혜, ID : H1900421)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14:44:38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 x14ac:dyDescent="0.3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 x14ac:dyDescent="0.35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 x14ac:dyDescent="0.3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 x14ac:dyDescent="0.3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 x14ac:dyDescent="0.3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 x14ac:dyDescent="0.3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 x14ac:dyDescent="0.3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 x14ac:dyDescent="0.3">
      <c r="C10" s="86" t="s">
        <v>30</v>
      </c>
      <c r="D10" s="86"/>
      <c r="E10" s="87"/>
      <c r="F10" s="90">
        <f>'개인정보 및 신체계측 입력'!B5</f>
        <v>44098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86" t="s">
        <v>32</v>
      </c>
      <c r="D12" s="86"/>
      <c r="E12" s="87"/>
      <c r="F12" s="95">
        <f ca="1">'개인정보 및 신체계측 입력'!C2</f>
        <v>50</v>
      </c>
      <c r="G12" s="95"/>
      <c r="H12" s="95"/>
      <c r="I12" s="95"/>
      <c r="K12" s="124">
        <f>'개인정보 및 신체계측 입력'!E2</f>
        <v>154.80000000000001</v>
      </c>
      <c r="L12" s="125"/>
      <c r="M12" s="118">
        <f>'개인정보 및 신체계측 입력'!G2</f>
        <v>47.1</v>
      </c>
      <c r="N12" s="119"/>
      <c r="O12" s="114" t="s">
        <v>271</v>
      </c>
      <c r="P12" s="108"/>
      <c r="Q12" s="91">
        <f>'개인정보 및 신체계측 입력'!I2</f>
        <v>19.7</v>
      </c>
      <c r="R12" s="91"/>
      <c r="S12" s="91"/>
    </row>
    <row r="13" spans="1:19" ht="18" customHeight="1" thickBot="1" x14ac:dyDescent="0.35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 x14ac:dyDescent="0.3">
      <c r="C14" s="88" t="s">
        <v>31</v>
      </c>
      <c r="D14" s="88"/>
      <c r="E14" s="89"/>
      <c r="F14" s="92" t="str">
        <f>MID('DRIs DATA'!B1,28,3)</f>
        <v>신주혜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 x14ac:dyDescent="0.35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 x14ac:dyDescent="0.35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76.402000000000001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8.4969999999999999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 x14ac:dyDescent="0.3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 x14ac:dyDescent="0.3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15.101000000000001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 x14ac:dyDescent="0.3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 x14ac:dyDescent="0.35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1</v>
      </c>
      <c r="P69" s="8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10.5</v>
      </c>
      <c r="L72" s="36" t="s">
        <v>53</v>
      </c>
      <c r="M72" s="36">
        <f>ROUND('DRIs DATA'!K8,1)</f>
        <v>3.2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 x14ac:dyDescent="0.3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 x14ac:dyDescent="0.35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 x14ac:dyDescent="0.3">
      <c r="B94" s="159" t="s">
        <v>171</v>
      </c>
      <c r="C94" s="157"/>
      <c r="D94" s="157"/>
      <c r="E94" s="157"/>
      <c r="F94" s="155">
        <f>ROUND('DRIs DATA'!F16/'DRIs DATA'!C16*100,2)</f>
        <v>37.76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96.74</v>
      </c>
      <c r="R94" s="157" t="s">
        <v>167</v>
      </c>
      <c r="S94" s="157"/>
      <c r="T94" s="15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 x14ac:dyDescent="0.3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 x14ac:dyDescent="0.3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 x14ac:dyDescent="0.3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 x14ac:dyDescent="0.3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 x14ac:dyDescent="0.35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 x14ac:dyDescent="0.35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 x14ac:dyDescent="0.3">
      <c r="B121" s="43" t="s">
        <v>171</v>
      </c>
      <c r="C121" s="16"/>
      <c r="D121" s="16"/>
      <c r="E121" s="15"/>
      <c r="F121" s="155">
        <f>ROUND('DRIs DATA'!F26/'DRIs DATA'!C26*100,2)</f>
        <v>96.66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89.57</v>
      </c>
      <c r="R121" s="157" t="s">
        <v>166</v>
      </c>
      <c r="S121" s="157"/>
      <c r="T121" s="15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 x14ac:dyDescent="0.3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 x14ac:dyDescent="0.3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 x14ac:dyDescent="0.3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 x14ac:dyDescent="0.3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7.25" thickBot="1" x14ac:dyDescent="0.35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 x14ac:dyDescent="0.35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 x14ac:dyDescent="0.35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 x14ac:dyDescent="0.3">
      <c r="B172" s="42" t="s">
        <v>171</v>
      </c>
      <c r="C172" s="20"/>
      <c r="D172" s="20"/>
      <c r="E172" s="6"/>
      <c r="F172" s="155">
        <f>ROUND('DRIs DATA'!F36/'DRIs DATA'!C36*100,2)</f>
        <v>37.979999999999997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165.9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 x14ac:dyDescent="0.3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 x14ac:dyDescent="0.3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 x14ac:dyDescent="0.3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 x14ac:dyDescent="0.3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 x14ac:dyDescent="0.3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 x14ac:dyDescent="0.35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 x14ac:dyDescent="0.35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 x14ac:dyDescent="0.3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5">
        <f>ROUND('DRIs DATA'!F46/'DRIs DATA'!C46*100,2)</f>
        <v>108.38</v>
      </c>
      <c r="G197" s="15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 x14ac:dyDescent="0.3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 x14ac:dyDescent="0.3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 x14ac:dyDescent="0.3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 x14ac:dyDescent="0.3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 x14ac:dyDescent="0.35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 x14ac:dyDescent="0.35">
      <c r="K205" s="10"/>
    </row>
    <row r="206" spans="2:20" ht="18" customHeight="1" x14ac:dyDescent="0.3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 x14ac:dyDescent="0.35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2020-12-18T01:17:43Z</dcterms:modified>
</cp:coreProperties>
</file>