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<sst xmlns="http://schemas.openxmlformats.org/spreadsheetml/2006/main" count="692" uniqueCount="283">
  <si>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</si>
  <si>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</si>
  <si>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</si>
  <si>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</si>
  <si>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</si>
  <si>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</si>
  <si>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</si>
  <si>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</si>
  <si>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</si>
  <si>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</si>
  <si>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</si>
  <si>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</si>
  <si>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</si>
  <si>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</si>
  <si>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</si>
  <si>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</si>
  <si>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</si>
  <si>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</si>
  <si>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</si>
  <si>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</si>
  <si>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</si>
  <si>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</si>
  <si>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</si>
  <si>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</si>
  <si>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</si>
  <si>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</si>
  <si>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</si>
  <si>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</si>
  <si>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</si>
  <si>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</si>
  <si>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</si>
  <si>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</si>
  <si>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</si>
  <si>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</si>
  <si>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</si>
  <si>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</si>
  <si>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</si>
  <si>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</si>
  <si>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</si>
  <si>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</si>
  <si>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</si>
  <si>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</si>
  <si>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</si>
  <si>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</si>
  <si>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</si>
  <si>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</si>
  <si>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</si>
  <si>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</si>
  <si>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</si>
  <si>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</si>
  <si>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</si>
  <si>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</si>
  <si>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</si>
  <si>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</si>
  <si>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</si>
  <si>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</si>
  <si>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</si>
  <si>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</si>
  <si>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</si>
  <si>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</si>
  <si>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</si>
  <si>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</si>
  <si>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</si>
  <si>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</si>
  <si>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</si>
  <si>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</si>
  <si>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</si>
  <si>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</si>
  <si>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</si>
  <si>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</si>
  <si>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</si>
  <si>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</si>
  <si>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</si>
  <si>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</si>
  <si>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</si>
  <si>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</si>
  <si>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</si>
  <si>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</si>
  <si>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</si>
  <si>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</si>
  <si>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</si>
  <si>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</si>
  <si>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</si>
  <si>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</si>
  <si>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</si>
  <si>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</si>
  <si>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</si>
  <si>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</si>
  <si>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</si>
  <si>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</si>
  <si>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</si>
  <si>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</si>
  <si>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</si>
  <si>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</si>
  <si>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</si>
  <si>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</si>
  <si>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</si>
  <si>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</si>
  <si>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</si>
  <si>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</si>
  <si>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</si>
  <si>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</si>
  <si>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</si>
  <si>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</si>
  <si>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</si>
  <si>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</si>
  <si>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</si>
  <si>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</si>
  <si>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</si>
  <si>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</si>
  <si>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</si>
  <si>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</si>
  <si>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</si>
  <si>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</si>
  <si>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</si>
  <si>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</si>
  <si>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</si>
  <si>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</si>
  <si>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</si>
  <si>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</si>
  <si>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</si>
  <si>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</si>
  <si>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</si>
  <si>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</si>
  <si>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</si>
  <si>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</si>
  <si>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</si>
  <si>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</si>
  <si>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</si>
  <si>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</si>
  <si>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</si>
  <si>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</si>
  <si>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</si>
  <si>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</si>
  <si>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</si>
  <si>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</si>
  <si>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</si>
  <si>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</si>
  <si>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</si>
  <si>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</si>
  <si>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</si>
  <si>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</si>
  <si>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</si>
  <si>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</si>
  <si>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</si>
  <si>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</si>
  <si>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</si>
  <si>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</si>
  <si>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</si>
  <si>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</si>
  <si>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</si>
  <si>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</si>
  <si>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</si>
  <si>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</si>
  <si>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</si>
  <si>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</si>
  <si>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</si>
  <si>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</si>
  <si>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</si>
  <si>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</si>
  <si>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</si>
  <si>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</si>
  <si>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</si>
  <si>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</si>
  <si>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</si>
  <si>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</si>
  <si>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</si>
  <si>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</si>
  <si>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</si>
  <si>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</si>
  <si>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</si>
  <si>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</si>
  <si>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</si>
  <si>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</si>
  <si>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</si>
  <si>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</si>
  <si>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</si>
  <si>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</si>
  <si>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</si>
  <si>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</si>
  <si>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</si>
  <si>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</si>
  <si>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</si>
  <si>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</si>
  <si>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</si>
  <si>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</si>
  <si>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</si>
  <si>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</si>
  <si>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</si>
  <si>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</si>
  <si>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</si>
  <si>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</si>
  <si>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</si>
  <si>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</si>
  <si>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</si>
  <si>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</si>
  <si>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</si>
  <si>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</si>
  <si>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</si>
  <si>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</si>
  <si>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</si>
  <si>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</si>
  <si>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</si>
  <si>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</si>
  <si>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</si>
  <si>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</si>
  <si>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</si>
  <si>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</si>
  <si>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</si>
  <si>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</si>
  <si>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</si>
  <si>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</si>
  <si>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</si>
  <si>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</si>
  <si>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</si>
  <si>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</si>
  <si>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</si>
  <si>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</si>
  <si>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</si>
  <si>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</si>
  <si>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</si>
  <si>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</si>
  <si>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</si>
  <si>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</si>
  <si>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</si>
  <si>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</si>
  <si>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</si>
  <si>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</si>
  <si>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</si>
  <si>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</si>
  <si>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</si>
  <si>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</si>
  <si>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</si>
  <si>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</si>
  <si>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</si>
  <si>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</si>
  <si>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</si>
  <si>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</si>
  <si>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</si>
  <si>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</si>
  <si>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</si>
  <si>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</si>
  <si>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</si>
  <si>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</si>
  <si>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</si>
  <si>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</si>
  <si>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</si>
  <si>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</si>
  <si>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</si>
  <si>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</si>
  <si>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</si>
  <si>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</si>
  <si>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</si>
  <si>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</si>
  <si>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</si>
  <si>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</si>
  <si>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</si>
  <si>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</si>
  <si>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</si>
  <si>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</si>
  <si>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</si>
  <si>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</si>
  <si>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</si>
  <si>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</si>
  <si>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</si>
  <si>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</si>
  <si>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</si>
  <si>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</si>
  <si>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</si>
  <si>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</si>
  <si>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</si>
  <si>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</si>
  <si>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</si>
  <si>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</si>
  <si>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</si>
  <si>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</si>
  <si>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</si>
  <si>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H1900422</t>
  </si>
  <si>
    <t>서영선</t>
  </si>
  <si>
    <t>정보</t>
  </si>
  <si>
    <t>(설문지 : FFQ 95문항 설문지, 사용자 : 서영선, ID : H1900422)</t>
  </si>
  <si>
    <t>출력시각</t>
  </si>
  <si>
    <t>2020년 12월 17일 14:47:00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</si>
</sst>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98552"/>
        <c:axId val="525101296"/>
      </c:barChart>
      <c:catAx>
        <c:axId val="52509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101296"/>
        <c:crosses val="autoZero"/>
        <c:auto val="1"/>
        <c:lblAlgn val="ctr"/>
        <c:lblOffset val="100"/>
        <c:noMultiLvlLbl val="0"/>
      </c:catAx>
      <c:valAx>
        <c:axId val="52510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9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107960"/>
        <c:axId val="525108352"/>
      </c:barChart>
      <c:catAx>
        <c:axId val="52510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108352"/>
        <c:crosses val="autoZero"/>
        <c:auto val="1"/>
        <c:lblAlgn val="ctr"/>
        <c:lblOffset val="100"/>
        <c:noMultiLvlLbl val="0"/>
      </c:catAx>
      <c:valAx>
        <c:axId val="52510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10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109136"/>
        <c:axId val="525106392"/>
      </c:barChart>
      <c:catAx>
        <c:axId val="52510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106392"/>
        <c:crosses val="autoZero"/>
        <c:auto val="1"/>
        <c:lblAlgn val="ctr"/>
        <c:lblOffset val="100"/>
        <c:noMultiLvlLbl val="0"/>
      </c:catAx>
      <c:valAx>
        <c:axId val="52510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10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107568"/>
        <c:axId val="528418120"/>
      </c:barChart>
      <c:catAx>
        <c:axId val="52510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18120"/>
        <c:crosses val="autoZero"/>
        <c:auto val="1"/>
        <c:lblAlgn val="ctr"/>
        <c:lblOffset val="100"/>
        <c:noMultiLvlLbl val="0"/>
      </c:catAx>
      <c:valAx>
        <c:axId val="52841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10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18512"/>
        <c:axId val="528420080"/>
      </c:barChart>
      <c:catAx>
        <c:axId val="52841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20080"/>
        <c:crosses val="autoZero"/>
        <c:auto val="1"/>
        <c:lblAlgn val="ctr"/>
        <c:lblOffset val="100"/>
        <c:noMultiLvlLbl val="0"/>
      </c:catAx>
      <c:valAx>
        <c:axId val="5284200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1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27136"/>
        <c:axId val="528421648"/>
      </c:barChart>
      <c:catAx>
        <c:axId val="52842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21648"/>
        <c:crosses val="autoZero"/>
        <c:auto val="1"/>
        <c:lblAlgn val="ctr"/>
        <c:lblOffset val="100"/>
        <c:noMultiLvlLbl val="0"/>
      </c:catAx>
      <c:valAx>
        <c:axId val="52842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23216"/>
        <c:axId val="528416944"/>
      </c:barChart>
      <c:catAx>
        <c:axId val="52842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16944"/>
        <c:crosses val="autoZero"/>
        <c:auto val="1"/>
        <c:lblAlgn val="ctr"/>
        <c:lblOffset val="100"/>
        <c:noMultiLvlLbl val="0"/>
      </c:catAx>
      <c:valAx>
        <c:axId val="52841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2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19296"/>
        <c:axId val="528425960"/>
      </c:barChart>
      <c:catAx>
        <c:axId val="52841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25960"/>
        <c:crosses val="autoZero"/>
        <c:auto val="1"/>
        <c:lblAlgn val="ctr"/>
        <c:lblOffset val="100"/>
        <c:noMultiLvlLbl val="0"/>
      </c:catAx>
      <c:valAx>
        <c:axId val="528425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384.8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18904"/>
        <c:axId val="528423608"/>
      </c:barChart>
      <c:catAx>
        <c:axId val="52841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23608"/>
        <c:crosses val="autoZero"/>
        <c:auto val="1"/>
        <c:lblAlgn val="ctr"/>
        <c:lblOffset val="100"/>
        <c:noMultiLvlLbl val="0"/>
      </c:catAx>
      <c:valAx>
        <c:axId val="5284236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1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22432"/>
        <c:axId val="528419688"/>
      </c:barChart>
      <c:catAx>
        <c:axId val="52842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19688"/>
        <c:crosses val="autoZero"/>
        <c:auto val="1"/>
        <c:lblAlgn val="ctr"/>
        <c:lblOffset val="100"/>
        <c:noMultiLvlLbl val="0"/>
      </c:catAx>
      <c:valAx>
        <c:axId val="52841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2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27920"/>
        <c:axId val="528427528"/>
      </c:barChart>
      <c:catAx>
        <c:axId val="52842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27528"/>
        <c:crosses val="autoZero"/>
        <c:auto val="1"/>
        <c:lblAlgn val="ctr"/>
        <c:lblOffset val="100"/>
        <c:noMultiLvlLbl val="0"/>
      </c:catAx>
      <c:valAx>
        <c:axId val="528427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2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96592"/>
        <c:axId val="525103648"/>
      </c:barChart>
      <c:catAx>
        <c:axId val="52509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103648"/>
        <c:crosses val="autoZero"/>
        <c:auto val="1"/>
        <c:lblAlgn val="ctr"/>
        <c:lblOffset val="100"/>
        <c:noMultiLvlLbl val="0"/>
      </c:catAx>
      <c:valAx>
        <c:axId val="52510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9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26352"/>
        <c:axId val="528428312"/>
      </c:barChart>
      <c:catAx>
        <c:axId val="52842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28312"/>
        <c:crosses val="autoZero"/>
        <c:auto val="1"/>
        <c:lblAlgn val="ctr"/>
        <c:lblOffset val="100"/>
        <c:noMultiLvlLbl val="0"/>
      </c:catAx>
      <c:valAx>
        <c:axId val="52842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2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28704"/>
        <c:axId val="528422824"/>
      </c:barChart>
      <c:catAx>
        <c:axId val="52842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22824"/>
        <c:crosses val="autoZero"/>
        <c:auto val="1"/>
        <c:lblAlgn val="ctr"/>
        <c:lblOffset val="100"/>
        <c:noMultiLvlLbl val="0"/>
      </c:catAx>
      <c:valAx>
        <c:axId val="52842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1.9</c:v>
                </c:pt>
                <c:pt idx="1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420864"/>
        <c:axId val="528421256"/>
      </c:barChart>
      <c:catAx>
        <c:axId val="52842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21256"/>
        <c:crosses val="autoZero"/>
        <c:auto val="1"/>
        <c:lblAlgn val="ctr"/>
        <c:lblOffset val="100"/>
        <c:noMultiLvlLbl val="0"/>
      </c:catAx>
      <c:valAx>
        <c:axId val="52842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2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15.022292999999999</c:v>
                </c:pt>
                <c:pt idx="1">
                  <c:v>10.874122</c:v>
                </c:pt>
                <c:pt idx="2">
                  <c:v>7.7356277000000002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32624"/>
        <c:axId val="528431840"/>
      </c:barChart>
      <c:catAx>
        <c:axId val="52843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31840"/>
        <c:crosses val="autoZero"/>
        <c:auto val="1"/>
        <c:lblAlgn val="ctr"/>
        <c:lblOffset val="100"/>
        <c:noMultiLvlLbl val="0"/>
      </c:catAx>
      <c:valAx>
        <c:axId val="52843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3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30664"/>
        <c:axId val="528430272"/>
      </c:barChart>
      <c:catAx>
        <c:axId val="52843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30272"/>
        <c:crosses val="autoZero"/>
        <c:auto val="1"/>
        <c:lblAlgn val="ctr"/>
        <c:lblOffset val="100"/>
        <c:noMultiLvlLbl val="0"/>
      </c:catAx>
      <c:valAx>
        <c:axId val="52843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3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73.599999999999994</c:v>
                </c:pt>
                <c:pt idx="1">
                  <c:v>11.8</c:v>
                </c:pt>
                <c:pt idx="2">
                  <c:v>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8431448"/>
        <c:axId val="520394112"/>
      </c:barChart>
      <c:catAx>
        <c:axId val="52843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4112"/>
        <c:crosses val="autoZero"/>
        <c:auto val="1"/>
        <c:lblAlgn val="ctr"/>
        <c:lblOffset val="100"/>
        <c:noMultiLvlLbl val="0"/>
      </c:catAx>
      <c:valAx>
        <c:axId val="52039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3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1506.1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0976"/>
        <c:axId val="520387056"/>
      </c:barChart>
      <c:catAx>
        <c:axId val="52039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7056"/>
        <c:crosses val="autoZero"/>
        <c:auto val="1"/>
        <c:lblAlgn val="ctr"/>
        <c:lblOffset val="100"/>
        <c:noMultiLvlLbl val="0"/>
      </c:catAx>
      <c:valAx>
        <c:axId val="52038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744"/>
        <c:axId val="520392152"/>
      </c:barChart>
      <c:catAx>
        <c:axId val="52038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2152"/>
        <c:crosses val="autoZero"/>
        <c:auto val="1"/>
        <c:lblAlgn val="ctr"/>
        <c:lblOffset val="100"/>
        <c:noMultiLvlLbl val="0"/>
      </c:catAx>
      <c:valAx>
        <c:axId val="520392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692.8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1960"/>
        <c:axId val="520392936"/>
      </c:barChart>
      <c:catAx>
        <c:axId val="52038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2936"/>
        <c:crosses val="autoZero"/>
        <c:auto val="1"/>
        <c:lblAlgn val="ctr"/>
        <c:lblOffset val="100"/>
        <c:noMultiLvlLbl val="0"/>
      </c:catAx>
      <c:valAx>
        <c:axId val="52039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104432"/>
        <c:axId val="525104824"/>
      </c:barChart>
      <c:catAx>
        <c:axId val="52510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104824"/>
        <c:crosses val="autoZero"/>
        <c:auto val="1"/>
        <c:lblAlgn val="ctr"/>
        <c:lblOffset val="100"/>
        <c:noMultiLvlLbl val="0"/>
      </c:catAx>
      <c:valAx>
        <c:axId val="52510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10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1765.2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3920"/>
        <c:axId val="520388624"/>
      </c:barChart>
      <c:catAx>
        <c:axId val="52038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8624"/>
        <c:crosses val="autoZero"/>
        <c:auto val="1"/>
        <c:lblAlgn val="ctr"/>
        <c:lblOffset val="100"/>
        <c:noMultiLvlLbl val="0"/>
      </c:catAx>
      <c:valAx>
        <c:axId val="52038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2544"/>
        <c:axId val="520383136"/>
      </c:barChart>
      <c:catAx>
        <c:axId val="52039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3136"/>
        <c:crosses val="autoZero"/>
        <c:auto val="1"/>
        <c:lblAlgn val="ctr"/>
        <c:lblOffset val="100"/>
        <c:noMultiLvlLbl val="0"/>
      </c:catAx>
      <c:valAx>
        <c:axId val="52038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3328"/>
        <c:axId val="520385880"/>
      </c:barChart>
      <c:catAx>
        <c:axId val="52039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5880"/>
        <c:crosses val="autoZero"/>
        <c:auto val="1"/>
        <c:lblAlgn val="ctr"/>
        <c:lblOffset val="100"/>
        <c:noMultiLvlLbl val="0"/>
      </c:catAx>
      <c:valAx>
        <c:axId val="52038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99728"/>
        <c:axId val="525094240"/>
      </c:barChart>
      <c:catAx>
        <c:axId val="52509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94240"/>
        <c:crosses val="autoZero"/>
        <c:auto val="1"/>
        <c:lblAlgn val="ctr"/>
        <c:lblOffset val="100"/>
        <c:noMultiLvlLbl val="0"/>
      </c:catAx>
      <c:valAx>
        <c:axId val="52509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9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102080"/>
        <c:axId val="525093456"/>
      </c:barChart>
      <c:catAx>
        <c:axId val="52510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93456"/>
        <c:crosses val="autoZero"/>
        <c:auto val="1"/>
        <c:lblAlgn val="ctr"/>
        <c:lblOffset val="100"/>
        <c:noMultiLvlLbl val="0"/>
      </c:catAx>
      <c:valAx>
        <c:axId val="525093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10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93848"/>
        <c:axId val="525094632"/>
      </c:barChart>
      <c:catAx>
        <c:axId val="52509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94632"/>
        <c:crosses val="autoZero"/>
        <c:auto val="1"/>
        <c:lblAlgn val="ctr"/>
        <c:lblOffset val="100"/>
        <c:noMultiLvlLbl val="0"/>
      </c:catAx>
      <c:valAx>
        <c:axId val="52509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9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96984"/>
        <c:axId val="525095416"/>
      </c:barChart>
      <c:catAx>
        <c:axId val="52509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95416"/>
        <c:crosses val="autoZero"/>
        <c:auto val="1"/>
        <c:lblAlgn val="ctr"/>
        <c:lblOffset val="100"/>
        <c:noMultiLvlLbl val="0"/>
      </c:catAx>
      <c:valAx>
        <c:axId val="52509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9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97376"/>
        <c:axId val="525097768"/>
      </c:barChart>
      <c:catAx>
        <c:axId val="52509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97768"/>
        <c:crosses val="autoZero"/>
        <c:auto val="1"/>
        <c:lblAlgn val="ctr"/>
        <c:lblOffset val="100"/>
        <c:noMultiLvlLbl val="0"/>
      </c:catAx>
      <c:valAx>
        <c:axId val="52509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99336"/>
        <c:axId val="525101688"/>
      </c:barChart>
      <c:catAx>
        <c:axId val="52509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101688"/>
        <c:crosses val="autoZero"/>
        <c:auto val="1"/>
        <c:lblAlgn val="ctr"/>
        <c:lblOffset val="100"/>
        <c:noMultiLvlLbl val="0"/>
      </c:catAx>
      <c:valAx>
        <c:axId val="52510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9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서영선, ID : H1900422)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14:47:00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1506.1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73.599999999999994</v>
      </c>
      <c r="G8" s="59">
        <f>'DRIs DATA 입력'!G8</f>
        <v>11.8</v>
      </c>
      <c r="H8" s="59">
        <f>'DRIs DATA 입력'!H8</f>
        <v>14.6</v>
      </c>
      <c r="I8" s="46"/>
      <c r="J8" s="59" t="s">
        <v>216</v>
      </c>
      <c r="K8" s="59">
        <f>'DRIs DATA 입력'!K8</f>
        <v>1.9</v>
      </c>
      <c r="L8" s="59">
        <f>'DRIs DATA 입력'!L8</f>
        <v>10.6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328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56.3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1.1000000000000001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248.8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5.0999999999999996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692.8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957.8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1765.2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2454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481.1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58.4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384.8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203.5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X52" sqref="X52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56</v>
      </c>
      <c r="B4" s="67"/>
      <c r="C4" s="67"/>
      <c r="E4" s="69" t="s">
        <v>198</v>
      </c>
      <c r="F4" s="70"/>
      <c r="G4" s="70"/>
      <c r="H4" s="71"/>
      <c r="J4" s="69" t="s">
        <v>199</v>
      </c>
      <c r="K4" s="70"/>
      <c r="L4" s="71"/>
      <c r="N4" s="67" t="s">
        <v>200</v>
      </c>
      <c r="O4" s="67"/>
      <c r="P4" s="67"/>
      <c r="Q4" s="67"/>
      <c r="R4" s="67"/>
      <c r="S4" s="67"/>
      <c r="U4" s="67" t="s">
        <v>201</v>
      </c>
      <c r="V4" s="67"/>
      <c r="W4" s="67"/>
      <c r="X4" s="67"/>
      <c r="Y4" s="67"/>
      <c r="Z4" s="67"/>
    </row>
    <row r="5" spans="1:27" x14ac:dyDescent="0.3">
      <c r="A5" s="67"/>
      <c r="B5" s="67" t="s">
        <v>202</v>
      </c>
      <c r="C5" s="67" t="s">
        <v>203</v>
      </c>
      <c r="E5" s="67"/>
      <c r="F5" s="67" t="s">
        <v>204</v>
      </c>
      <c r="G5" s="67" t="s">
        <v>205</v>
      </c>
      <c r="H5" s="67" t="s">
        <v>200</v>
      </c>
      <c r="J5" s="67"/>
      <c r="K5" s="67" t="s">
        <v>206</v>
      </c>
      <c r="L5" s="67" t="s">
        <v>207</v>
      </c>
      <c r="N5" s="67"/>
      <c r="O5" s="67" t="s">
        <v>208</v>
      </c>
      <c r="P5" s="67" t="s">
        <v>209</v>
      </c>
      <c r="Q5" s="67" t="s">
        <v>210</v>
      </c>
      <c r="R5" s="67" t="s">
        <v>211</v>
      </c>
      <c r="S5" s="67" t="s">
        <v>203</v>
      </c>
      <c r="U5" s="67"/>
      <c r="V5" s="67" t="s">
        <v>208</v>
      </c>
      <c r="W5" s="67" t="s">
        <v>209</v>
      </c>
      <c r="X5" s="67" t="s">
        <v>210</v>
      </c>
      <c r="Y5" s="67" t="s">
        <v>211</v>
      </c>
      <c r="Z5" s="67" t="s">
        <v>203</v>
      </c>
    </row>
    <row r="6" spans="1:27" x14ac:dyDescent="0.3">
      <c r="A6" s="67" t="s">
        <v>56</v>
      </c>
      <c r="B6" s="67">
        <v>2140</v>
      </c>
      <c r="C6" s="67">
        <v>1506.1</v>
      </c>
      <c r="E6" s="67" t="s">
        <v>212</v>
      </c>
      <c r="F6" s="67">
        <v>55</v>
      </c>
      <c r="G6" s="67">
        <v>15</v>
      </c>
      <c r="H6" s="67">
        <v>7</v>
      </c>
      <c r="J6" s="67" t="s">
        <v>212</v>
      </c>
      <c r="K6" s="67">
        <v>0.1</v>
      </c>
      <c r="L6" s="67">
        <v>4</v>
      </c>
      <c r="N6" s="67" t="s">
        <v>213</v>
      </c>
      <c r="O6" s="67">
        <v>60</v>
      </c>
      <c r="P6" s="67">
        <v>75</v>
      </c>
      <c r="Q6" s="67">
        <v>0</v>
      </c>
      <c r="R6" s="67">
        <v>0</v>
      </c>
      <c r="S6" s="67">
        <v>48.9</v>
      </c>
      <c r="U6" s="67" t="s">
        <v>214</v>
      </c>
      <c r="V6" s="67">
        <v>0</v>
      </c>
      <c r="W6" s="67">
        <v>5</v>
      </c>
      <c r="X6" s="67">
        <v>20</v>
      </c>
      <c r="Y6" s="67">
        <v>0</v>
      </c>
      <c r="Z6" s="67">
        <v>15.4</v>
      </c>
    </row>
    <row r="7" spans="1:27" x14ac:dyDescent="0.3">
      <c r="E7" s="67" t="s">
        <v>215</v>
      </c>
      <c r="F7" s="67">
        <v>65</v>
      </c>
      <c r="G7" s="67">
        <v>30</v>
      </c>
      <c r="H7" s="67">
        <v>20</v>
      </c>
      <c r="J7" s="67" t="s">
        <v>215</v>
      </c>
      <c r="K7" s="67">
        <v>1</v>
      </c>
      <c r="L7" s="67">
        <v>10</v>
      </c>
    </row>
    <row r="8" spans="1:27" x14ac:dyDescent="0.3">
      <c r="E8" s="67" t="s">
        <v>216</v>
      </c>
      <c r="F8" s="67">
        <v>73.599999999999994</v>
      </c>
      <c r="G8" s="67">
        <v>11.8</v>
      </c>
      <c r="H8" s="67">
        <v>14.6</v>
      </c>
      <c r="J8" s="67" t="s">
        <v>216</v>
      </c>
      <c r="K8" s="67">
        <v>1.9</v>
      </c>
      <c r="L8" s="67">
        <v>10.6</v>
      </c>
    </row>
    <row r="13" spans="1:27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218</v>
      </c>
      <c r="B14" s="67"/>
      <c r="C14" s="67"/>
      <c r="D14" s="67"/>
      <c r="E14" s="67"/>
      <c r="F14" s="67"/>
      <c r="H14" s="67" t="s">
        <v>219</v>
      </c>
      <c r="I14" s="67"/>
      <c r="J14" s="67"/>
      <c r="K14" s="67"/>
      <c r="L14" s="67"/>
      <c r="M14" s="67"/>
      <c r="O14" s="67" t="s">
        <v>220</v>
      </c>
      <c r="P14" s="67"/>
      <c r="Q14" s="67"/>
      <c r="R14" s="67"/>
      <c r="S14" s="67"/>
      <c r="T14" s="6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67"/>
      <c r="B15" s="67" t="s">
        <v>208</v>
      </c>
      <c r="C15" s="67" t="s">
        <v>209</v>
      </c>
      <c r="D15" s="67" t="s">
        <v>210</v>
      </c>
      <c r="E15" s="67" t="s">
        <v>211</v>
      </c>
      <c r="F15" s="67" t="s">
        <v>203</v>
      </c>
      <c r="H15" s="67"/>
      <c r="I15" s="67" t="s">
        <v>208</v>
      </c>
      <c r="J15" s="67" t="s">
        <v>209</v>
      </c>
      <c r="K15" s="67" t="s">
        <v>210</v>
      </c>
      <c r="L15" s="67" t="s">
        <v>211</v>
      </c>
      <c r="M15" s="67" t="s">
        <v>203</v>
      </c>
      <c r="O15" s="67"/>
      <c r="P15" s="67" t="s">
        <v>208</v>
      </c>
      <c r="Q15" s="67" t="s">
        <v>209</v>
      </c>
      <c r="R15" s="67" t="s">
        <v>210</v>
      </c>
      <c r="S15" s="67" t="s">
        <v>211</v>
      </c>
      <c r="T15" s="67" t="s">
        <v>203</v>
      </c>
      <c r="V15" s="67"/>
      <c r="W15" s="67" t="s">
        <v>208</v>
      </c>
      <c r="X15" s="67" t="s">
        <v>209</v>
      </c>
      <c r="Y15" s="67" t="s">
        <v>210</v>
      </c>
      <c r="Z15" s="67" t="s">
        <v>211</v>
      </c>
      <c r="AA15" s="67" t="s">
        <v>203</v>
      </c>
    </row>
    <row r="16" spans="1:27" x14ac:dyDescent="0.3">
      <c r="A16" s="67" t="s">
        <v>222</v>
      </c>
      <c r="B16" s="67">
        <v>780</v>
      </c>
      <c r="C16" s="67">
        <v>1090</v>
      </c>
      <c r="D16" s="67">
        <v>0</v>
      </c>
      <c r="E16" s="67">
        <v>3000</v>
      </c>
      <c r="F16" s="67">
        <v>328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8.4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5.4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56.3</v>
      </c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H24" s="67" t="s">
        <v>225</v>
      </c>
      <c r="I24" s="67"/>
      <c r="J24" s="67"/>
      <c r="K24" s="67"/>
      <c r="L24" s="67"/>
      <c r="M24" s="67"/>
      <c r="O24" s="67" t="s">
        <v>226</v>
      </c>
      <c r="P24" s="67"/>
      <c r="Q24" s="67"/>
      <c r="R24" s="67"/>
      <c r="S24" s="67"/>
      <c r="T24" s="67"/>
      <c r="V24" s="67" t="s">
        <v>227</v>
      </c>
      <c r="W24" s="67"/>
      <c r="X24" s="67"/>
      <c r="Y24" s="67"/>
      <c r="Z24" s="67"/>
      <c r="AA24" s="67"/>
      <c r="AC24" s="67" t="s">
        <v>228</v>
      </c>
      <c r="AD24" s="67"/>
      <c r="AE24" s="67"/>
      <c r="AF24" s="67"/>
      <c r="AG24" s="67"/>
      <c r="AH24" s="67"/>
      <c r="AJ24" s="67" t="s">
        <v>229</v>
      </c>
      <c r="AK24" s="67"/>
      <c r="AL24" s="67"/>
      <c r="AM24" s="67"/>
      <c r="AN24" s="67"/>
      <c r="AO24" s="67"/>
      <c r="AQ24" s="67" t="s">
        <v>230</v>
      </c>
      <c r="AR24" s="67"/>
      <c r="AS24" s="67"/>
      <c r="AT24" s="67"/>
      <c r="AU24" s="67"/>
      <c r="AV24" s="67"/>
      <c r="AX24" s="67" t="s">
        <v>231</v>
      </c>
      <c r="AY24" s="67"/>
      <c r="AZ24" s="67"/>
      <c r="BA24" s="67"/>
      <c r="BB24" s="67"/>
      <c r="BC24" s="6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67"/>
      <c r="B25" s="67" t="s">
        <v>208</v>
      </c>
      <c r="C25" s="67" t="s">
        <v>209</v>
      </c>
      <c r="D25" s="67" t="s">
        <v>210</v>
      </c>
      <c r="E25" s="67" t="s">
        <v>211</v>
      </c>
      <c r="F25" s="67" t="s">
        <v>203</v>
      </c>
      <c r="H25" s="67"/>
      <c r="I25" s="67" t="s">
        <v>208</v>
      </c>
      <c r="J25" s="67" t="s">
        <v>209</v>
      </c>
      <c r="K25" s="67" t="s">
        <v>210</v>
      </c>
      <c r="L25" s="67" t="s">
        <v>211</v>
      </c>
      <c r="M25" s="67" t="s">
        <v>203</v>
      </c>
      <c r="O25" s="67"/>
      <c r="P25" s="67" t="s">
        <v>208</v>
      </c>
      <c r="Q25" s="67" t="s">
        <v>209</v>
      </c>
      <c r="R25" s="67" t="s">
        <v>210</v>
      </c>
      <c r="S25" s="67" t="s">
        <v>211</v>
      </c>
      <c r="T25" s="67" t="s">
        <v>203</v>
      </c>
      <c r="V25" s="67"/>
      <c r="W25" s="67" t="s">
        <v>208</v>
      </c>
      <c r="X25" s="67" t="s">
        <v>209</v>
      </c>
      <c r="Y25" s="67" t="s">
        <v>210</v>
      </c>
      <c r="Z25" s="67" t="s">
        <v>211</v>
      </c>
      <c r="AA25" s="67" t="s">
        <v>203</v>
      </c>
      <c r="AC25" s="67"/>
      <c r="AD25" s="67" t="s">
        <v>208</v>
      </c>
      <c r="AE25" s="67" t="s">
        <v>209</v>
      </c>
      <c r="AF25" s="67" t="s">
        <v>210</v>
      </c>
      <c r="AG25" s="67" t="s">
        <v>211</v>
      </c>
      <c r="AH25" s="67" t="s">
        <v>203</v>
      </c>
      <c r="AJ25" s="67"/>
      <c r="AK25" s="67" t="s">
        <v>208</v>
      </c>
      <c r="AL25" s="67" t="s">
        <v>209</v>
      </c>
      <c r="AM25" s="67" t="s">
        <v>210</v>
      </c>
      <c r="AN25" s="67" t="s">
        <v>211</v>
      </c>
      <c r="AO25" s="67" t="s">
        <v>203</v>
      </c>
      <c r="AQ25" s="67"/>
      <c r="AR25" s="67" t="s">
        <v>208</v>
      </c>
      <c r="AS25" s="67" t="s">
        <v>209</v>
      </c>
      <c r="AT25" s="67" t="s">
        <v>210</v>
      </c>
      <c r="AU25" s="67" t="s">
        <v>211</v>
      </c>
      <c r="AV25" s="67" t="s">
        <v>203</v>
      </c>
      <c r="AX25" s="67"/>
      <c r="AY25" s="67" t="s">
        <v>208</v>
      </c>
      <c r="AZ25" s="67" t="s">
        <v>209</v>
      </c>
      <c r="BA25" s="67" t="s">
        <v>210</v>
      </c>
      <c r="BB25" s="67" t="s">
        <v>211</v>
      </c>
      <c r="BC25" s="67" t="s">
        <v>203</v>
      </c>
      <c r="BE25" s="67"/>
      <c r="BF25" s="67" t="s">
        <v>208</v>
      </c>
      <c r="BG25" s="67" t="s">
        <v>209</v>
      </c>
      <c r="BH25" s="67" t="s">
        <v>210</v>
      </c>
      <c r="BI25" s="67" t="s">
        <v>211</v>
      </c>
      <c r="BJ25" s="67" t="s">
        <v>203</v>
      </c>
    </row>
    <row r="26" spans="1:62" x14ac:dyDescent="0.3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61.7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0.9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1.4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9.5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1.1000000000000001</v>
      </c>
      <c r="AJ26" s="67" t="s">
        <v>233</v>
      </c>
      <c r="AK26" s="67">
        <v>450</v>
      </c>
      <c r="AL26" s="67">
        <v>550</v>
      </c>
      <c r="AM26" s="67">
        <v>0</v>
      </c>
      <c r="AN26" s="67">
        <v>1000</v>
      </c>
      <c r="AO26" s="67">
        <v>248.8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5.0999999999999996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2.8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2.4</v>
      </c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7" t="s">
        <v>235</v>
      </c>
      <c r="B34" s="67"/>
      <c r="C34" s="67"/>
      <c r="D34" s="67"/>
      <c r="E34" s="67"/>
      <c r="F34" s="67"/>
      <c r="H34" s="67" t="s">
        <v>236</v>
      </c>
      <c r="I34" s="67"/>
      <c r="J34" s="67"/>
      <c r="K34" s="67"/>
      <c r="L34" s="67"/>
      <c r="M34" s="67"/>
      <c r="O34" s="67" t="s">
        <v>237</v>
      </c>
      <c r="P34" s="67"/>
      <c r="Q34" s="67"/>
      <c r="R34" s="67"/>
      <c r="S34" s="67"/>
      <c r="T34" s="67"/>
      <c r="V34" s="67" t="s">
        <v>238</v>
      </c>
      <c r="W34" s="67"/>
      <c r="X34" s="67"/>
      <c r="Y34" s="67"/>
      <c r="Z34" s="67"/>
      <c r="AA34" s="67"/>
      <c r="AC34" s="67" t="s">
        <v>239</v>
      </c>
      <c r="AD34" s="67"/>
      <c r="AE34" s="67"/>
      <c r="AF34" s="67"/>
      <c r="AG34" s="67"/>
      <c r="AH34" s="67"/>
      <c r="AJ34" s="67" t="s">
        <v>240</v>
      </c>
      <c r="AK34" s="67"/>
      <c r="AL34" s="67"/>
      <c r="AM34" s="67"/>
      <c r="AN34" s="67"/>
      <c r="AO34" s="67"/>
    </row>
    <row r="35" spans="1:68" x14ac:dyDescent="0.3">
      <c r="A35" s="67"/>
      <c r="B35" s="67" t="s">
        <v>208</v>
      </c>
      <c r="C35" s="67" t="s">
        <v>209</v>
      </c>
      <c r="D35" s="67" t="s">
        <v>210</v>
      </c>
      <c r="E35" s="67" t="s">
        <v>211</v>
      </c>
      <c r="F35" s="67" t="s">
        <v>203</v>
      </c>
      <c r="H35" s="67"/>
      <c r="I35" s="67" t="s">
        <v>208</v>
      </c>
      <c r="J35" s="67" t="s">
        <v>209</v>
      </c>
      <c r="K35" s="67" t="s">
        <v>210</v>
      </c>
      <c r="L35" s="67" t="s">
        <v>211</v>
      </c>
      <c r="M35" s="67" t="s">
        <v>203</v>
      </c>
      <c r="O35" s="67"/>
      <c r="P35" s="67" t="s">
        <v>208</v>
      </c>
      <c r="Q35" s="67" t="s">
        <v>209</v>
      </c>
      <c r="R35" s="67" t="s">
        <v>210</v>
      </c>
      <c r="S35" s="67" t="s">
        <v>211</v>
      </c>
      <c r="T35" s="67" t="s">
        <v>203</v>
      </c>
      <c r="V35" s="67"/>
      <c r="W35" s="67" t="s">
        <v>208</v>
      </c>
      <c r="X35" s="67" t="s">
        <v>209</v>
      </c>
      <c r="Y35" s="67" t="s">
        <v>210</v>
      </c>
      <c r="Z35" s="67" t="s">
        <v>211</v>
      </c>
      <c r="AA35" s="67" t="s">
        <v>203</v>
      </c>
      <c r="AC35" s="67"/>
      <c r="AD35" s="67" t="s">
        <v>208</v>
      </c>
      <c r="AE35" s="67" t="s">
        <v>209</v>
      </c>
      <c r="AF35" s="67" t="s">
        <v>210</v>
      </c>
      <c r="AG35" s="67" t="s">
        <v>211</v>
      </c>
      <c r="AH35" s="67" t="s">
        <v>203</v>
      </c>
      <c r="AJ35" s="67"/>
      <c r="AK35" s="67" t="s">
        <v>208</v>
      </c>
      <c r="AL35" s="67" t="s">
        <v>209</v>
      </c>
      <c r="AM35" s="67" t="s">
        <v>210</v>
      </c>
      <c r="AN35" s="67" t="s">
        <v>211</v>
      </c>
      <c r="AO35" s="67" t="s">
        <v>203</v>
      </c>
    </row>
    <row r="36" spans="1:68" x14ac:dyDescent="0.3">
      <c r="A36" s="67" t="s">
        <v>17</v>
      </c>
      <c r="B36" s="67">
        <v>580</v>
      </c>
      <c r="C36" s="67">
        <v>800</v>
      </c>
      <c r="D36" s="67">
        <v>0</v>
      </c>
      <c r="E36" s="67">
        <v>2500</v>
      </c>
      <c r="F36" s="67">
        <v>692.8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957.8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1765.2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2454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481.1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58.4</v>
      </c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242</v>
      </c>
      <c r="B44" s="67"/>
      <c r="C44" s="67"/>
      <c r="D44" s="67"/>
      <c r="E44" s="67"/>
      <c r="F44" s="67"/>
      <c r="H44" s="67" t="s">
        <v>243</v>
      </c>
      <c r="I44" s="67"/>
      <c r="J44" s="67"/>
      <c r="K44" s="67"/>
      <c r="L44" s="67"/>
      <c r="M44" s="67"/>
      <c r="O44" s="67" t="s">
        <v>244</v>
      </c>
      <c r="P44" s="67"/>
      <c r="Q44" s="67"/>
      <c r="R44" s="67"/>
      <c r="S44" s="67"/>
      <c r="T44" s="67"/>
      <c r="V44" s="67" t="s">
        <v>245</v>
      </c>
      <c r="W44" s="67"/>
      <c r="X44" s="67"/>
      <c r="Y44" s="67"/>
      <c r="Z44" s="67"/>
      <c r="AA44" s="67"/>
      <c r="AC44" s="67" t="s">
        <v>246</v>
      </c>
      <c r="AD44" s="67"/>
      <c r="AE44" s="67"/>
      <c r="AF44" s="67"/>
      <c r="AG44" s="67"/>
      <c r="AH44" s="67"/>
      <c r="AJ44" s="67" t="s">
        <v>247</v>
      </c>
      <c r="AK44" s="67"/>
      <c r="AL44" s="67"/>
      <c r="AM44" s="67"/>
      <c r="AN44" s="67"/>
      <c r="AO44" s="67"/>
      <c r="AQ44" s="67" t="s">
        <v>248</v>
      </c>
      <c r="AR44" s="67"/>
      <c r="AS44" s="67"/>
      <c r="AT44" s="67"/>
      <c r="AU44" s="67"/>
      <c r="AV44" s="67"/>
      <c r="AX44" s="67" t="s">
        <v>249</v>
      </c>
      <c r="AY44" s="67"/>
      <c r="AZ44" s="67"/>
      <c r="BA44" s="67"/>
      <c r="BB44" s="67"/>
      <c r="BC44" s="6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67"/>
      <c r="B45" s="67" t="s">
        <v>208</v>
      </c>
      <c r="C45" s="67" t="s">
        <v>209</v>
      </c>
      <c r="D45" s="67" t="s">
        <v>210</v>
      </c>
      <c r="E45" s="67" t="s">
        <v>211</v>
      </c>
      <c r="F45" s="67" t="s">
        <v>203</v>
      </c>
      <c r="H45" s="67"/>
      <c r="I45" s="67" t="s">
        <v>208</v>
      </c>
      <c r="J45" s="67" t="s">
        <v>209</v>
      </c>
      <c r="K45" s="67" t="s">
        <v>210</v>
      </c>
      <c r="L45" s="67" t="s">
        <v>211</v>
      </c>
      <c r="M45" s="67" t="s">
        <v>203</v>
      </c>
      <c r="O45" s="67"/>
      <c r="P45" s="67" t="s">
        <v>208</v>
      </c>
      <c r="Q45" s="67" t="s">
        <v>209</v>
      </c>
      <c r="R45" s="67" t="s">
        <v>210</v>
      </c>
      <c r="S45" s="67" t="s">
        <v>211</v>
      </c>
      <c r="T45" s="67" t="s">
        <v>203</v>
      </c>
      <c r="V45" s="67"/>
      <c r="W45" s="67" t="s">
        <v>208</v>
      </c>
      <c r="X45" s="67" t="s">
        <v>209</v>
      </c>
      <c r="Y45" s="67" t="s">
        <v>210</v>
      </c>
      <c r="Z45" s="67" t="s">
        <v>211</v>
      </c>
      <c r="AA45" s="67" t="s">
        <v>203</v>
      </c>
      <c r="AC45" s="67"/>
      <c r="AD45" s="67" t="s">
        <v>208</v>
      </c>
      <c r="AE45" s="67" t="s">
        <v>209</v>
      </c>
      <c r="AF45" s="67" t="s">
        <v>210</v>
      </c>
      <c r="AG45" s="67" t="s">
        <v>211</v>
      </c>
      <c r="AH45" s="67" t="s">
        <v>203</v>
      </c>
      <c r="AJ45" s="67"/>
      <c r="AK45" s="67" t="s">
        <v>208</v>
      </c>
      <c r="AL45" s="67" t="s">
        <v>209</v>
      </c>
      <c r="AM45" s="67" t="s">
        <v>210</v>
      </c>
      <c r="AN45" s="67" t="s">
        <v>211</v>
      </c>
      <c r="AO45" s="67" t="s">
        <v>203</v>
      </c>
      <c r="AQ45" s="67"/>
      <c r="AR45" s="67" t="s">
        <v>208</v>
      </c>
      <c r="AS45" s="67" t="s">
        <v>209</v>
      </c>
      <c r="AT45" s="67" t="s">
        <v>210</v>
      </c>
      <c r="AU45" s="67" t="s">
        <v>211</v>
      </c>
      <c r="AV45" s="67" t="s">
        <v>203</v>
      </c>
      <c r="AX45" s="67"/>
      <c r="AY45" s="67" t="s">
        <v>208</v>
      </c>
      <c r="AZ45" s="67" t="s">
        <v>209</v>
      </c>
      <c r="BA45" s="67" t="s">
        <v>210</v>
      </c>
      <c r="BB45" s="67" t="s">
        <v>211</v>
      </c>
      <c r="BC45" s="67" t="s">
        <v>203</v>
      </c>
      <c r="BE45" s="67"/>
      <c r="BF45" s="67" t="s">
        <v>208</v>
      </c>
      <c r="BG45" s="67" t="s">
        <v>209</v>
      </c>
      <c r="BH45" s="67" t="s">
        <v>210</v>
      </c>
      <c r="BI45" s="67" t="s">
        <v>211</v>
      </c>
      <c r="BJ45" s="67" t="s">
        <v>203</v>
      </c>
    </row>
    <row r="46" spans="1:68" x14ac:dyDescent="0.3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12.1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7.2</v>
      </c>
      <c r="O46" s="67" t="s">
        <v>251</v>
      </c>
      <c r="P46" s="67">
        <v>970</v>
      </c>
      <c r="Q46" s="67">
        <v>800</v>
      </c>
      <c r="R46" s="67">
        <v>480</v>
      </c>
      <c r="S46" s="67">
        <v>10000</v>
      </c>
      <c r="T46" s="67">
        <v>384.8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1.9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203.5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47.8</v>
      </c>
      <c r="AX46" s="67" t="s">
        <v>252</v>
      </c>
      <c r="AY46" s="67"/>
      <c r="AZ46" s="67"/>
      <c r="BA46" s="67"/>
      <c r="BB46" s="67"/>
      <c r="BC46" s="67"/>
      <c r="BE46" s="67" t="s">
        <v>253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6" sqref="F1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55</v>
      </c>
      <c r="E2" s="61">
        <v>1506.087</v>
      </c>
      <c r="F2" s="61">
        <v>245.82207</v>
      </c>
      <c r="G2" s="61">
        <v>39.358283999999998</v>
      </c>
      <c r="H2" s="61">
        <v>13.730708999999999</v>
      </c>
      <c r="I2" s="61">
        <v>25.627575</v>
      </c>
      <c r="J2" s="61">
        <v>48.871540000000003</v>
      </c>
      <c r="K2" s="61">
        <v>17.026551999999999</v>
      </c>
      <c r="L2" s="61">
        <v>31.844989999999999</v>
      </c>
      <c r="M2" s="61">
        <v>15.350941000000001</v>
      </c>
      <c r="N2" s="61">
        <v>1.5584985</v>
      </c>
      <c r="O2" s="61">
        <v>6.9464693000000004</v>
      </c>
      <c r="P2" s="61">
        <v>1268.1223</v>
      </c>
      <c r="Q2" s="61">
        <v>12.350882</v>
      </c>
      <c r="R2" s="61">
        <v>328.00045999999998</v>
      </c>
      <c r="S2" s="61">
        <v>174.79964000000001</v>
      </c>
      <c r="T2" s="61">
        <v>1838.4078</v>
      </c>
      <c r="U2" s="61">
        <v>5.3804727000000003</v>
      </c>
      <c r="V2" s="61">
        <v>8.3648199999999999</v>
      </c>
      <c r="W2" s="61">
        <v>56.265636000000001</v>
      </c>
      <c r="X2" s="61">
        <v>61.655532999999998</v>
      </c>
      <c r="Y2" s="61">
        <v>0.92645350000000004</v>
      </c>
      <c r="Z2" s="61">
        <v>1.4299132000000001</v>
      </c>
      <c r="AA2" s="61">
        <v>9.5004279999999994</v>
      </c>
      <c r="AB2" s="61">
        <v>1.0549314999999999</v>
      </c>
      <c r="AC2" s="61">
        <v>248.83165</v>
      </c>
      <c r="AD2" s="61">
        <v>5.1388309999999997</v>
      </c>
      <c r="AE2" s="61">
        <v>2.7576222000000001</v>
      </c>
      <c r="AF2" s="61">
        <v>2.3978803000000002</v>
      </c>
      <c r="AG2" s="61">
        <v>692.79870000000005</v>
      </c>
      <c r="AH2" s="61">
        <v>149.82785000000001</v>
      </c>
      <c r="AI2" s="61">
        <v>542.97080000000005</v>
      </c>
      <c r="AJ2" s="61">
        <v>957.7527</v>
      </c>
      <c r="AK2" s="61">
        <v>1765.2079000000001</v>
      </c>
      <c r="AL2" s="61">
        <v>481.11792000000003</v>
      </c>
      <c r="AM2" s="61">
        <v>2454.0115000000001</v>
      </c>
      <c r="AN2" s="61">
        <v>58.383699999999997</v>
      </c>
      <c r="AO2" s="61">
        <v>12.0549</v>
      </c>
      <c r="AP2" s="61">
        <v>9.4756250000000009</v>
      </c>
      <c r="AQ2" s="61">
        <v>2.5792754000000002</v>
      </c>
      <c r="AR2" s="61">
        <v>7.1638729999999997</v>
      </c>
      <c r="AS2" s="61">
        <v>384.81164999999999</v>
      </c>
      <c r="AT2" s="61">
        <v>2.0575120999999998E-2</v>
      </c>
      <c r="AU2" s="61">
        <v>1.9092776</v>
      </c>
      <c r="AV2" s="61">
        <v>203.45692</v>
      </c>
      <c r="AW2" s="61">
        <v>47.847969999999997</v>
      </c>
      <c r="AX2" s="61">
        <v>3.2080825E-2</v>
      </c>
      <c r="AY2" s="61">
        <v>0.72088649999999999</v>
      </c>
      <c r="AZ2" s="61">
        <v>186.01752999999999</v>
      </c>
      <c r="BA2" s="61">
        <v>33.635539999999999</v>
      </c>
      <c r="BB2" s="61">
        <v>15.022292999999999</v>
      </c>
      <c r="BC2" s="61">
        <v>10.874122</v>
      </c>
      <c r="BD2" s="61">
        <v>7.7356277000000002</v>
      </c>
      <c r="BE2" s="61">
        <v>0.42944821999999999</v>
      </c>
      <c r="BF2" s="61">
        <v>2.894644</v>
      </c>
      <c r="BG2" s="61">
        <v>1.3877448000000001E-2</v>
      </c>
      <c r="BH2" s="61">
        <v>0.119252495</v>
      </c>
      <c r="BI2" s="61">
        <v>9.0106085000000002E-2</v>
      </c>
      <c r="BJ2" s="61">
        <v>0.27181285999999999</v>
      </c>
      <c r="BK2" s="61">
        <v>1.067496E-3</v>
      </c>
      <c r="BL2" s="61">
        <v>0.49048796</v>
      </c>
      <c r="BM2" s="61">
        <v>2.183719</v>
      </c>
      <c r="BN2" s="61">
        <v>0.48692474000000002</v>
      </c>
      <c r="BO2" s="61">
        <v>20.233574000000001</v>
      </c>
      <c r="BP2" s="61">
        <v>1.9832466</v>
      </c>
      <c r="BQ2" s="61">
        <v>6.6169953000000001</v>
      </c>
      <c r="BR2" s="61">
        <v>23.551843999999999</v>
      </c>
      <c r="BS2" s="61">
        <v>17.179302</v>
      </c>
      <c r="BT2" s="61">
        <v>2.0826351999999999</v>
      </c>
      <c r="BU2" s="61">
        <v>0.22141969</v>
      </c>
      <c r="BV2" s="61">
        <v>1.6902107999999999E-2</v>
      </c>
      <c r="BW2" s="61">
        <v>0.18432944000000001</v>
      </c>
      <c r="BX2" s="61">
        <v>0.41757127999999999</v>
      </c>
      <c r="BY2" s="61">
        <v>0.12520956999999999</v>
      </c>
      <c r="BZ2" s="61">
        <v>6.2803429999999996E-4</v>
      </c>
      <c r="CA2" s="61">
        <v>0.34443879999999999</v>
      </c>
      <c r="CB2" s="61">
        <v>9.5566820000000004E-3</v>
      </c>
      <c r="CC2" s="61">
        <v>5.4689729999999999E-2</v>
      </c>
      <c r="CD2" s="61">
        <v>0.49833474</v>
      </c>
      <c r="CE2" s="61">
        <v>7.5916689999999995E-2</v>
      </c>
      <c r="CF2" s="61">
        <v>9.3824759999999993E-2</v>
      </c>
      <c r="CG2" s="61">
        <v>2.4899998E-6</v>
      </c>
      <c r="CH2" s="61">
        <v>8.6114399999999997E-3</v>
      </c>
      <c r="CI2" s="61">
        <v>2.5328759999999999E-3</v>
      </c>
      <c r="CJ2" s="61">
        <v>1.1082475000000001</v>
      </c>
      <c r="CK2" s="61">
        <v>1.3719186E-2</v>
      </c>
      <c r="CL2" s="61">
        <v>1.1030112999999999</v>
      </c>
      <c r="CM2" s="61">
        <v>1.2883472</v>
      </c>
      <c r="CN2" s="61">
        <v>1569.8217999999999</v>
      </c>
      <c r="CO2" s="61">
        <v>2835.1604000000002</v>
      </c>
      <c r="CP2" s="61">
        <v>1637.4405999999999</v>
      </c>
      <c r="CQ2" s="61">
        <v>684.93304000000001</v>
      </c>
      <c r="CR2" s="61">
        <v>212.94336999999999</v>
      </c>
      <c r="CS2" s="61">
        <v>467.19299999999998</v>
      </c>
      <c r="CT2" s="61">
        <v>1536.3150000000001</v>
      </c>
      <c r="CU2" s="61">
        <v>1160.5528999999999</v>
      </c>
      <c r="CV2" s="61">
        <v>1534.2260000000001</v>
      </c>
      <c r="CW2" s="61">
        <v>1200.5772999999999</v>
      </c>
      <c r="CX2" s="61">
        <v>332.53827000000001</v>
      </c>
      <c r="CY2" s="61">
        <v>1861.4865</v>
      </c>
      <c r="CZ2" s="61">
        <v>1255.6809000000001</v>
      </c>
      <c r="DA2" s="61">
        <v>1823.0597</v>
      </c>
      <c r="DB2" s="61">
        <v>1701.3490999999999</v>
      </c>
      <c r="DC2" s="61">
        <v>2971.7256000000002</v>
      </c>
      <c r="DD2" s="61">
        <v>5824.4319999999998</v>
      </c>
      <c r="DE2" s="61">
        <v>914.00365999999997</v>
      </c>
      <c r="DF2" s="61">
        <v>2917.2256000000002</v>
      </c>
      <c r="DG2" s="61">
        <v>1342.8386</v>
      </c>
      <c r="DH2" s="61">
        <v>28.894075000000001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33.635539999999999</v>
      </c>
      <c r="B6">
        <f>BB2</f>
        <v>15.022292999999999</v>
      </c>
      <c r="C6">
        <f>BC2</f>
        <v>10.874122</v>
      </c>
      <c r="D6">
        <f>BD2</f>
        <v>7.7356277000000002</v>
      </c>
    </row>
    <row r="7" spans="1:113" x14ac:dyDescent="0.3">
      <c r="B7">
        <f>ROUND(B6/MAX($B$6,$C$6,$D$6),1)</f>
        <v>1</v>
      </c>
      <c r="C7">
        <f>ROUND(C6/MAX($B$6,$C$6,$D$6),1)</f>
        <v>0.7</v>
      </c>
      <c r="D7">
        <f>ROUND(D6/MAX($B$6,$C$6,$D$6),1)</f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12" sqref="E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23708</v>
      </c>
      <c r="C2" s="56">
        <f ca="1">YEAR(TODAY())-YEAR(B2)+IF(TODAY()&gt;=DATE(YEAR(TODAY()),MONTH(B2),DAY(B2)),0,-1)</f>
        <v>56</v>
      </c>
      <c r="E2" s="52">
        <v>161</v>
      </c>
      <c r="F2" s="53" t="s">
        <v>39</v>
      </c>
      <c r="G2" s="52">
        <v>62.2</v>
      </c>
      <c r="H2" s="51" t="s">
        <v>41</v>
      </c>
      <c r="I2" s="78">
        <f>ROUND(G3/E3^2,1)</f>
        <v>24</v>
      </c>
    </row>
    <row r="3" spans="1:9" x14ac:dyDescent="0.3">
      <c r="E3" s="51">
        <f>E2/100</f>
        <v>1.61</v>
      </c>
      <c r="F3" s="51" t="s">
        <v>40</v>
      </c>
      <c r="G3" s="51">
        <f>G2</f>
        <v>62.2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44099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서영선, ID : H1900422)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14:47:00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11" sqref="V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44099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56</v>
      </c>
      <c r="G12" s="143"/>
      <c r="H12" s="143"/>
      <c r="I12" s="143"/>
      <c r="K12" s="134">
        <f>'개인정보 및 신체계측 입력'!E2</f>
        <v>161</v>
      </c>
      <c r="L12" s="135"/>
      <c r="M12" s="128">
        <f>'개인정보 및 신체계측 입력'!G2</f>
        <v>62.2</v>
      </c>
      <c r="N12" s="129"/>
      <c r="O12" s="124" t="s">
        <v>271</v>
      </c>
      <c r="P12" s="118"/>
      <c r="Q12" s="121">
        <f>'개인정보 및 신체계측 입력'!I2</f>
        <v>24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서영선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73.599999999999994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11.8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14.6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0.5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10.6</v>
      </c>
      <c r="L72" s="36" t="s">
        <v>53</v>
      </c>
      <c r="M72" s="36">
        <f>ROUND('DRIs DATA'!K8,1)</f>
        <v>1.9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43.73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70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61.7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73.33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86.6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117.68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121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2020-12-18T01:20:23Z</dcterms:modified>
</cp:coreProperties>
</file>