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<sst xmlns="http://schemas.openxmlformats.org/spreadsheetml/2006/main" count="692" uniqueCount="339">
  <si>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</si>
  <si>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</si>
  <si>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</si>
  <si>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</si>
  <si>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</si>
  <si>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</si>
  <si>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</si>
  <si>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</si>
  <si>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</si>
  <si>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</si>
  <si>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</si>
  <si>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</si>
  <si>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</si>
  <si>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</si>
  <si>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</si>
  <si>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</si>
  <si>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</si>
  <si>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</si>
  <si>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</si>
  <si>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</si>
  <si>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</si>
  <si>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</si>
  <si>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</si>
  <si>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</si>
  <si>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</si>
  <si>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</si>
  <si>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</si>
  <si>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</si>
  <si>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</si>
  <si>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</si>
  <si>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</si>
  <si>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</si>
  <si>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</si>
  <si>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</si>
  <si>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</si>
  <si>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</si>
  <si>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</si>
  <si>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</si>
  <si>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</si>
  <si>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</si>
  <si>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</si>
  <si>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</si>
  <si>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</si>
  <si>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</si>
  <si>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</si>
  <si>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</si>
  <si>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</si>
  <si>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</si>
  <si>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</si>
  <si>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</si>
  <si>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</si>
  <si>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</si>
  <si>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</si>
  <si>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</si>
  <si>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</si>
  <si>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</si>
  <si>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</si>
  <si>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</si>
  <si>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</si>
  <si>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</si>
  <si>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</si>
  <si>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</si>
  <si>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</si>
  <si>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</si>
  <si>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</si>
  <si>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</si>
  <si>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</si>
  <si>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</si>
  <si>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</si>
  <si>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</si>
  <si>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</si>
  <si>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</si>
  <si>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</si>
  <si>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</si>
  <si>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</si>
  <si>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</si>
  <si>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</si>
  <si>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</si>
  <si>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</si>
  <si>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</si>
  <si>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</si>
  <si>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</si>
  <si>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</si>
  <si>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</si>
  <si>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</si>
  <si>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</si>
  <si>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</si>
  <si>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</si>
  <si>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</si>
  <si>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</si>
  <si>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</si>
  <si>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</si>
  <si>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</si>
  <si>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</si>
  <si>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</si>
  <si>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</si>
  <si>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</si>
  <si>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</si>
  <si>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</si>
  <si>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</si>
  <si>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</si>
  <si>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</si>
  <si>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</si>
  <si>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</si>
  <si>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</si>
  <si>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</si>
  <si>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</si>
  <si>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</si>
  <si>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</si>
  <si>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</si>
  <si>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</si>
  <si>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</si>
  <si>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</si>
  <si>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</si>
  <si>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</si>
  <si>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</si>
  <si>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</si>
  <si>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</si>
  <si>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</si>
  <si>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</si>
  <si>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</si>
  <si>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</si>
  <si>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</si>
  <si>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</si>
  <si>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</si>
  <si>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</si>
  <si>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</si>
  <si>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</si>
  <si>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</si>
  <si>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</si>
  <si>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</si>
  <si>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</si>
  <si>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</si>
  <si>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</si>
  <si>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</si>
  <si>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</si>
  <si>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</si>
  <si>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</si>
  <si>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</si>
  <si>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</si>
  <si>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</si>
  <si>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</si>
  <si>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</si>
  <si>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</si>
  <si>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</si>
  <si>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</si>
  <si>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</si>
  <si>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</si>
  <si>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</si>
  <si>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</si>
  <si>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</si>
  <si>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</si>
  <si>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</si>
  <si>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</si>
  <si>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</si>
  <si>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</si>
  <si>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</si>
  <si>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</si>
  <si>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</si>
  <si>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</si>
  <si>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</si>
  <si>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</si>
  <si>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</si>
  <si>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</si>
  <si>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</si>
  <si>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</si>
  <si>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</si>
  <si>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</si>
  <si>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</si>
  <si>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</si>
  <si>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</si>
  <si>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</si>
  <si>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</si>
  <si>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</si>
  <si>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</si>
  <si>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</si>
  <si>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</si>
  <si>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</si>
  <si>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</si>
  <si>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</si>
  <si>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</si>
  <si>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</si>
  <si>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</si>
  <si>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</si>
  <si>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</si>
  <si>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</si>
  <si>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</si>
  <si>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</si>
  <si>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</si>
  <si>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</si>
  <si>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</si>
  <si>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</si>
  <si>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</si>
  <si>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</si>
  <si>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</si>
  <si>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</si>
  <si>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</si>
  <si>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</si>
  <si>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</si>
  <si>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</si>
  <si>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</si>
  <si>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</si>
  <si>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</si>
  <si>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</si>
  <si>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</si>
  <si>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</si>
  <si>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</si>
  <si>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</si>
  <si>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</si>
  <si>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</si>
  <si>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</si>
  <si>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</si>
  <si>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</si>
  <si>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</si>
  <si>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</si>
  <si>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</si>
  <si>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</si>
  <si>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</si>
  <si>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</si>
  <si>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</si>
  <si>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</si>
  <si>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</si>
  <si>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</si>
  <si>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</si>
  <si>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</si>
  <si>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</si>
  <si>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</si>
  <si>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</si>
  <si>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</si>
  <si>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</si>
  <si>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</si>
  <si>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</si>
  <si>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</si>
  <si>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</si>
  <si>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</si>
  <si>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</si>
  <si>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</si>
  <si>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</si>
  <si>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</si>
  <si>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</si>
  <si>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</si>
  <si>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</si>
  <si>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</si>
  <si>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</si>
  <si>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</si>
  <si>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</si>
  <si>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</si>
  <si>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</si>
  <si>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</si>
  <si>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</si>
  <si>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</si>
  <si>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</si>
  <si>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</si>
  <si>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</si>
  <si>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</si>
  <si>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</si>
  <si>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</si>
  <si>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</si>
  <si>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</si>
  <si>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</si>
  <si>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</si>
  <si>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</si>
  <si>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</si>
  <si>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</si>
  <si>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</si>
  <si>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</si>
  <si>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</si>
  <si>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</si>
  <si>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</si>
  <si>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</si>
  <si>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</si>
  <si>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</si>
  <si>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</si>
  <si>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</si>
  <si>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</si>
  <si>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</si>
  <si>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</si>
  <si>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H1900426</t>
  </si>
  <si>
    <t>조춘란</t>
  </si>
  <si>
    <t>정보</t>
    <phoneticPr fontId="1" type="noConversion"/>
  </si>
  <si>
    <t>(설문지 : FFQ 95문항 설문지, 사용자 : 조춘란, ID : H1900426)</t>
  </si>
  <si>
    <t>출력시각</t>
    <phoneticPr fontId="1" type="noConversion"/>
  </si>
  <si>
    <t>2020년 12월 17일 14:58:09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</si>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</sst>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59.466329999999999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1904"/>
        <c:axId val="523451512"/>
      </c:barChart>
      <c:catAx>
        <c:axId val="52345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1512"/>
        <c:crosses val="autoZero"/>
        <c:auto val="1"/>
        <c:lblAlgn val="ctr"/>
        <c:lblOffset val="100"/>
        <c:noMultiLvlLbl val="0"/>
      </c:catAx>
      <c:valAx>
        <c:axId val="52345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3.3768718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62488"/>
        <c:axId val="523460528"/>
      </c:barChart>
      <c:catAx>
        <c:axId val="52346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60528"/>
        <c:crosses val="autoZero"/>
        <c:auto val="1"/>
        <c:lblAlgn val="ctr"/>
        <c:lblOffset val="100"/>
        <c:noMultiLvlLbl val="0"/>
      </c:catAx>
      <c:valAx>
        <c:axId val="52346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6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6.8860250000000001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61312"/>
        <c:axId val="523461704"/>
      </c:barChart>
      <c:catAx>
        <c:axId val="523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61704"/>
        <c:crosses val="autoZero"/>
        <c:auto val="1"/>
        <c:lblAlgn val="ctr"/>
        <c:lblOffset val="100"/>
        <c:noMultiLvlLbl val="0"/>
      </c:catAx>
      <c:valAx>
        <c:axId val="52346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1202.8783000000001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0112"/>
        <c:axId val="584329328"/>
      </c:barChart>
      <c:catAx>
        <c:axId val="58433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9328"/>
        <c:crosses val="autoZero"/>
        <c:auto val="1"/>
        <c:lblAlgn val="ctr"/>
        <c:lblOffset val="100"/>
        <c:noMultiLvlLbl val="0"/>
      </c:catAx>
      <c:valAx>
        <c:axId val="58432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3887.0742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8544"/>
        <c:axId val="584329720"/>
      </c:barChart>
      <c:catAx>
        <c:axId val="5843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9720"/>
        <c:crosses val="autoZero"/>
        <c:auto val="1"/>
        <c:lblAlgn val="ctr"/>
        <c:lblOffset val="100"/>
        <c:noMultiLvlLbl val="0"/>
      </c:catAx>
      <c:valAx>
        <c:axId val="5843297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346.90802000000002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4424"/>
        <c:axId val="584331288"/>
      </c:barChart>
      <c:catAx>
        <c:axId val="58433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1288"/>
        <c:crosses val="autoZero"/>
        <c:auto val="1"/>
        <c:lblAlgn val="ctr"/>
        <c:lblOffset val="100"/>
        <c:noMultiLvlLbl val="0"/>
      </c:catAx>
      <c:valAx>
        <c:axId val="58433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145.51472000000001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6776"/>
        <c:axId val="584339912"/>
      </c:barChart>
      <c:catAx>
        <c:axId val="58433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9912"/>
        <c:crosses val="autoZero"/>
        <c:auto val="1"/>
        <c:lblAlgn val="ctr"/>
        <c:lblOffset val="100"/>
        <c:noMultiLvlLbl val="0"/>
      </c:catAx>
      <c:valAx>
        <c:axId val="58433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10.127509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8736"/>
        <c:axId val="584336384"/>
      </c:barChart>
      <c:catAx>
        <c:axId val="58433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6384"/>
        <c:crosses val="autoZero"/>
        <c:auto val="1"/>
        <c:lblAlgn val="ctr"/>
        <c:lblOffset val="100"/>
        <c:noMultiLvlLbl val="0"/>
      </c:catAx>
      <c:valAx>
        <c:axId val="58433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724.01940000000002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7952"/>
        <c:axId val="584339520"/>
      </c:barChart>
      <c:catAx>
        <c:axId val="58433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9520"/>
        <c:crosses val="autoZero"/>
        <c:auto val="1"/>
        <c:lblAlgn val="ctr"/>
        <c:lblOffset val="100"/>
        <c:noMultiLvlLbl val="0"/>
      </c:catAx>
      <c:valAx>
        <c:axId val="5843395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1.3131548E-2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7168"/>
        <c:axId val="584335600"/>
      </c:barChart>
      <c:catAx>
        <c:axId val="58433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5600"/>
        <c:crosses val="autoZero"/>
        <c:auto val="1"/>
        <c:lblAlgn val="ctr"/>
        <c:lblOffset val="100"/>
        <c:noMultiLvlLbl val="0"/>
      </c:catAx>
      <c:valAx>
        <c:axId val="58433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3.2835866999999999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2072"/>
        <c:axId val="584334816"/>
      </c:barChart>
      <c:catAx>
        <c:axId val="58433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4816"/>
        <c:crosses val="autoZero"/>
        <c:auto val="1"/>
        <c:lblAlgn val="ctr"/>
        <c:lblOffset val="100"/>
        <c:noMultiLvlLbl val="0"/>
      </c:catAx>
      <c:valAx>
        <c:axId val="584334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31.492075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3472"/>
        <c:axId val="523447200"/>
      </c:barChart>
      <c:catAx>
        <c:axId val="5234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47200"/>
        <c:crosses val="autoZero"/>
        <c:auto val="1"/>
        <c:lblAlgn val="ctr"/>
        <c:lblOffset val="100"/>
        <c:noMultiLvlLbl val="0"/>
      </c:catAx>
      <c:valAx>
        <c:axId val="523447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199.77304000000001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0504"/>
        <c:axId val="584333248"/>
      </c:barChart>
      <c:catAx>
        <c:axId val="58433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3248"/>
        <c:crosses val="autoZero"/>
        <c:auto val="1"/>
        <c:lblAlgn val="ctr"/>
        <c:lblOffset val="100"/>
        <c:noMultiLvlLbl val="0"/>
      </c:catAx>
      <c:valAx>
        <c:axId val="58433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71.105810000000005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2464"/>
        <c:axId val="584333640"/>
      </c:barChart>
      <c:catAx>
        <c:axId val="58433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3640"/>
        <c:crosses val="autoZero"/>
        <c:auto val="1"/>
        <c:lblAlgn val="ctr"/>
        <c:lblOffset val="100"/>
        <c:noMultiLvlLbl val="0"/>
      </c:catAx>
      <c:valAx>
        <c:axId val="58433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5.5720000000000001</c:v>
                </c:pt>
                <c:pt idx="1">
                  <c:v>11.375999999999999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35208"/>
        <c:axId val="584341480"/>
      </c:barChart>
      <c:catAx>
        <c:axId val="58433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1480"/>
        <c:crosses val="autoZero"/>
        <c:auto val="1"/>
        <c:lblAlgn val="ctr"/>
        <c:lblOffset val="100"/>
        <c:noMultiLvlLbl val="0"/>
      </c:catAx>
      <c:valAx>
        <c:axId val="5843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12.407052999999999</c:v>
                </c:pt>
                <c:pt idx="1">
                  <c:v>12.523299</c:v>
                </c:pt>
                <c:pt idx="2">
                  <c:v>12.007070000000001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873.72670000000005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7360"/>
        <c:axId val="584344616"/>
      </c:barChart>
      <c:catAx>
        <c:axId val="58434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4616"/>
        <c:crosses val="autoZero"/>
        <c:auto val="1"/>
        <c:lblAlgn val="ctr"/>
        <c:lblOffset val="100"/>
        <c:noMultiLvlLbl val="0"/>
      </c:catAx>
      <c:valAx>
        <c:axId val="584344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22.292560000000002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5008"/>
        <c:axId val="584345400"/>
      </c:barChart>
      <c:catAx>
        <c:axId val="58434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5400"/>
        <c:crosses val="autoZero"/>
        <c:auto val="1"/>
        <c:lblAlgn val="ctr"/>
        <c:lblOffset val="100"/>
        <c:noMultiLvlLbl val="0"/>
      </c:catAx>
      <c:valAx>
        <c:axId val="58434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73.353999999999999</c:v>
                </c:pt>
                <c:pt idx="1">
                  <c:v>11.307</c:v>
                </c:pt>
                <c:pt idx="2">
                  <c:v>15.339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40304"/>
        <c:axId val="584340696"/>
      </c:barChart>
      <c:catAx>
        <c:axId val="58434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0696"/>
        <c:crosses val="autoZero"/>
        <c:auto val="1"/>
        <c:lblAlgn val="ctr"/>
        <c:lblOffset val="100"/>
        <c:noMultiLvlLbl val="0"/>
      </c:catAx>
      <c:valAx>
        <c:axId val="58434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1765.883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3440"/>
        <c:axId val="584342264"/>
      </c:barChart>
      <c:catAx>
        <c:axId val="58434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2264"/>
        <c:crosses val="autoZero"/>
        <c:auto val="1"/>
        <c:lblAlgn val="ctr"/>
        <c:lblOffset val="100"/>
        <c:noMultiLvlLbl val="0"/>
      </c:catAx>
      <c:valAx>
        <c:axId val="584342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231.72765000000001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6576"/>
        <c:axId val="584343832"/>
      </c:barChart>
      <c:catAx>
        <c:axId val="58434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3832"/>
        <c:crosses val="autoZero"/>
        <c:auto val="1"/>
        <c:lblAlgn val="ctr"/>
        <c:lblOffset val="100"/>
        <c:noMultiLvlLbl val="0"/>
      </c:catAx>
      <c:valAx>
        <c:axId val="584343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751.17570000000001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3048"/>
        <c:axId val="584322272"/>
      </c:barChart>
      <c:catAx>
        <c:axId val="58434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2272"/>
        <c:crosses val="autoZero"/>
        <c:auto val="1"/>
        <c:lblAlgn val="ctr"/>
        <c:lblOffset val="100"/>
        <c:noMultiLvlLbl val="0"/>
      </c:catAx>
      <c:valAx>
        <c:axId val="58432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5.4405349999999997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49552"/>
        <c:axId val="523455432"/>
      </c:barChart>
      <c:catAx>
        <c:axId val="52344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5432"/>
        <c:crosses val="autoZero"/>
        <c:auto val="1"/>
        <c:lblAlgn val="ctr"/>
        <c:lblOffset val="100"/>
        <c:noMultiLvlLbl val="0"/>
      </c:catAx>
      <c:valAx>
        <c:axId val="52345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4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6049.9272000000001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6584"/>
        <c:axId val="584315608"/>
      </c:barChart>
      <c:catAx>
        <c:axId val="58432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5608"/>
        <c:crosses val="autoZero"/>
        <c:auto val="1"/>
        <c:lblAlgn val="ctr"/>
        <c:lblOffset val="100"/>
        <c:noMultiLvlLbl val="0"/>
      </c:catAx>
      <c:valAx>
        <c:axId val="58431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16.588429999999999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9528"/>
        <c:axId val="584325800"/>
      </c:barChart>
      <c:catAx>
        <c:axId val="58431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5800"/>
        <c:crosses val="autoZero"/>
        <c:auto val="1"/>
        <c:lblAlgn val="ctr"/>
        <c:lblOffset val="100"/>
        <c:noMultiLvlLbl val="0"/>
      </c:catAx>
      <c:valAx>
        <c:axId val="58432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1.7463238000000001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2664"/>
        <c:axId val="584320312"/>
      </c:barChart>
      <c:catAx>
        <c:axId val="58432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0312"/>
        <c:crosses val="autoZero"/>
        <c:auto val="1"/>
        <c:lblAlgn val="ctr"/>
        <c:lblOffset val="100"/>
        <c:noMultiLvlLbl val="0"/>
      </c:catAx>
      <c:valAx>
        <c:axId val="58432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444.01677999999998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0336"/>
        <c:axId val="523455824"/>
      </c:barChart>
      <c:catAx>
        <c:axId val="52345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5824"/>
        <c:crosses val="autoZero"/>
        <c:auto val="1"/>
        <c:lblAlgn val="ctr"/>
        <c:lblOffset val="100"/>
        <c:noMultiLvlLbl val="0"/>
      </c:catAx>
      <c:valAx>
        <c:axId val="52345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1.8430787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2688"/>
        <c:axId val="523458960"/>
      </c:barChart>
      <c:catAx>
        <c:axId val="52345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8960"/>
        <c:crosses val="autoZero"/>
        <c:auto val="1"/>
        <c:lblAlgn val="ctr"/>
        <c:lblOffset val="100"/>
        <c:noMultiLvlLbl val="0"/>
      </c:catAx>
      <c:valAx>
        <c:axId val="523458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14.382770000000001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4648"/>
        <c:axId val="523450728"/>
      </c:barChart>
      <c:catAx>
        <c:axId val="52345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0728"/>
        <c:crosses val="autoZero"/>
        <c:auto val="1"/>
        <c:lblAlgn val="ctr"/>
        <c:lblOffset val="100"/>
        <c:noMultiLvlLbl val="0"/>
      </c:catAx>
      <c:valAx>
        <c:axId val="52345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1.7463238000000001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46808"/>
        <c:axId val="523453080"/>
      </c:barChart>
      <c:catAx>
        <c:axId val="52344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3080"/>
        <c:crosses val="autoZero"/>
        <c:auto val="1"/>
        <c:lblAlgn val="ctr"/>
        <c:lblOffset val="100"/>
        <c:noMultiLvlLbl val="0"/>
      </c:catAx>
      <c:valAx>
        <c:axId val="52345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4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731.68759999999997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5040"/>
        <c:axId val="523457392"/>
      </c:barChart>
      <c:catAx>
        <c:axId val="52345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7392"/>
        <c:crosses val="autoZero"/>
        <c:auto val="1"/>
        <c:lblAlgn val="ctr"/>
        <c:lblOffset val="100"/>
        <c:noMultiLvlLbl val="0"/>
      </c:catAx>
      <c:valAx>
        <c:axId val="52345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6.6426920000000003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56608"/>
        <c:axId val="523459744"/>
      </c:barChart>
      <c:catAx>
        <c:axId val="5234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59744"/>
        <c:crosses val="autoZero"/>
        <c:auto val="1"/>
        <c:lblAlgn val="ctr"/>
        <c:lblOffset val="100"/>
        <c:noMultiLvlLbl val="0"/>
      </c:catAx>
      <c:valAx>
        <c:axId val="52345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조춘란, ID : H1900426)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14:58:09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1765.883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59.466329999999999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31.492075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73.353999999999999</v>
      </c>
      <c r="G8" s="59">
        <f>'DRIs DATA 입력'!G8</f>
        <v>11.307</v>
      </c>
      <c r="H8" s="59">
        <f>'DRIs DATA 입력'!H8</f>
        <v>15.339</v>
      </c>
      <c r="I8" s="46"/>
      <c r="J8" s="59" t="s">
        <v>216</v>
      </c>
      <c r="K8" s="59">
        <f>'DRIs DATA 입력'!K8</f>
        <v>5.5720000000000001</v>
      </c>
      <c r="L8" s="59">
        <f>'DRIs DATA 입력'!L8</f>
        <v>11.375999999999999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873.72670000000005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22.292560000000002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5.4405349999999997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444.01677999999998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231.72765000000001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1.7152213000000001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1.8430787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14.382770000000001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1.7463238000000001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731.68759999999997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6.6426920000000003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3.3768718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6.8860250000000001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751.17570000000001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1202.8783000000001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6049.9272000000001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3887.0742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346.90802000000002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145.51472000000001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16.588429999999999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10.127509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724.01940000000002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1.3131548E-2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3.2835866999999999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199.77304000000001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71.105810000000005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W36" sqref="W3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2" t="s">
        <v>283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284</v>
      </c>
      <c r="B4" s="70"/>
      <c r="C4" s="70"/>
      <c r="E4" s="67" t="s">
        <v>285</v>
      </c>
      <c r="F4" s="68"/>
      <c r="G4" s="68"/>
      <c r="H4" s="69"/>
      <c r="J4" s="67" t="s">
        <v>286</v>
      </c>
      <c r="K4" s="68"/>
      <c r="L4" s="69"/>
      <c r="N4" s="70" t="s">
        <v>46</v>
      </c>
      <c r="O4" s="70"/>
      <c r="P4" s="70"/>
      <c r="Q4" s="70"/>
      <c r="R4" s="70"/>
      <c r="S4" s="70"/>
      <c r="U4" s="70" t="s">
        <v>287</v>
      </c>
      <c r="V4" s="70"/>
      <c r="W4" s="70"/>
      <c r="X4" s="70"/>
      <c r="Y4" s="70"/>
      <c r="Z4" s="70"/>
    </row>
    <row r="5" spans="1:27" x14ac:dyDescent="0.3">
      <c r="A5" s="66"/>
      <c r="B5" s="66" t="s">
        <v>288</v>
      </c>
      <c r="C5" s="66" t="s">
        <v>289</v>
      </c>
      <c r="E5" s="66"/>
      <c r="F5" s="66" t="s">
        <v>50</v>
      </c>
      <c r="G5" s="66" t="s">
        <v>290</v>
      </c>
      <c r="H5" s="66" t="s">
        <v>46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289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289</v>
      </c>
    </row>
    <row r="6" spans="1:27" x14ac:dyDescent="0.3">
      <c r="A6" s="66" t="s">
        <v>284</v>
      </c>
      <c r="B6" s="66">
        <v>2140</v>
      </c>
      <c r="C6" s="66">
        <v>1765.883</v>
      </c>
      <c r="E6" s="66" t="s">
        <v>297</v>
      </c>
      <c r="F6" s="66">
        <v>55</v>
      </c>
      <c r="G6" s="66">
        <v>15</v>
      </c>
      <c r="H6" s="66">
        <v>7</v>
      </c>
      <c r="J6" s="66" t="s">
        <v>297</v>
      </c>
      <c r="K6" s="66">
        <v>0.1</v>
      </c>
      <c r="L6" s="66">
        <v>4</v>
      </c>
      <c r="N6" s="66" t="s">
        <v>298</v>
      </c>
      <c r="O6" s="66">
        <v>60</v>
      </c>
      <c r="P6" s="66">
        <v>75</v>
      </c>
      <c r="Q6" s="66">
        <v>0</v>
      </c>
      <c r="R6" s="66">
        <v>0</v>
      </c>
      <c r="S6" s="66">
        <v>59.466329999999999</v>
      </c>
      <c r="U6" s="66" t="s">
        <v>299</v>
      </c>
      <c r="V6" s="66">
        <v>0</v>
      </c>
      <c r="W6" s="66">
        <v>5</v>
      </c>
      <c r="X6" s="66">
        <v>20</v>
      </c>
      <c r="Y6" s="66">
        <v>0</v>
      </c>
      <c r="Z6" s="66">
        <v>31.492075</v>
      </c>
    </row>
    <row r="7" spans="1:27" x14ac:dyDescent="0.3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 x14ac:dyDescent="0.3">
      <c r="E8" s="66" t="s">
        <v>301</v>
      </c>
      <c r="F8" s="66">
        <v>73.353999999999999</v>
      </c>
      <c r="G8" s="66">
        <v>11.307</v>
      </c>
      <c r="H8" s="66">
        <v>15.339</v>
      </c>
      <c r="J8" s="66" t="s">
        <v>301</v>
      </c>
      <c r="K8" s="66">
        <v>5.5720000000000001</v>
      </c>
      <c r="L8" s="66">
        <v>11.375999999999999</v>
      </c>
    </row>
    <row r="13" spans="1:27" x14ac:dyDescent="0.3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 x14ac:dyDescent="0.3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289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289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289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289</v>
      </c>
    </row>
    <row r="16" spans="1:27" x14ac:dyDescent="0.3">
      <c r="A16" s="66" t="s">
        <v>307</v>
      </c>
      <c r="B16" s="66">
        <v>780</v>
      </c>
      <c r="C16" s="66">
        <v>1090</v>
      </c>
      <c r="D16" s="66">
        <v>0</v>
      </c>
      <c r="E16" s="66">
        <v>3000</v>
      </c>
      <c r="F16" s="66">
        <v>873.72670000000005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22.292560000000002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5.4405349999999997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444.01677999999998</v>
      </c>
    </row>
    <row r="23" spans="1:62" x14ac:dyDescent="0.3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289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289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289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289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289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289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289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289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289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231.72765000000001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1.7152213000000001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1.8430787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14.382770000000001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1.7463238000000001</v>
      </c>
      <c r="AJ26" s="66" t="s">
        <v>318</v>
      </c>
      <c r="AK26" s="66">
        <v>450</v>
      </c>
      <c r="AL26" s="66">
        <v>550</v>
      </c>
      <c r="AM26" s="66">
        <v>0</v>
      </c>
      <c r="AN26" s="66">
        <v>1000</v>
      </c>
      <c r="AO26" s="66">
        <v>731.68759999999997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6.6426920000000003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3.3768718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6.8860250000000001</v>
      </c>
    </row>
    <row r="33" spans="1:68" x14ac:dyDescent="0.3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70" t="s">
        <v>320</v>
      </c>
      <c r="B34" s="70"/>
      <c r="C34" s="70"/>
      <c r="D34" s="70"/>
      <c r="E34" s="70"/>
      <c r="F34" s="70"/>
      <c r="H34" s="70" t="s">
        <v>321</v>
      </c>
      <c r="I34" s="70"/>
      <c r="J34" s="70"/>
      <c r="K34" s="70"/>
      <c r="L34" s="70"/>
      <c r="M34" s="70"/>
      <c r="O34" s="70" t="s">
        <v>322</v>
      </c>
      <c r="P34" s="70"/>
      <c r="Q34" s="70"/>
      <c r="R34" s="70"/>
      <c r="S34" s="70"/>
      <c r="T34" s="70"/>
      <c r="V34" s="70" t="s">
        <v>323</v>
      </c>
      <c r="W34" s="70"/>
      <c r="X34" s="70"/>
      <c r="Y34" s="70"/>
      <c r="Z34" s="70"/>
      <c r="AA34" s="70"/>
      <c r="AC34" s="70" t="s">
        <v>324</v>
      </c>
      <c r="AD34" s="70"/>
      <c r="AE34" s="70"/>
      <c r="AF34" s="70"/>
      <c r="AG34" s="70"/>
      <c r="AH34" s="70"/>
      <c r="AJ34" s="70" t="s">
        <v>325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289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289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289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289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289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289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751.17570000000001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1202.8783000000001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6049.9272000000001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3887.0742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346.90802000000002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145.51472000000001</v>
      </c>
    </row>
    <row r="43" spans="1:68" x14ac:dyDescent="0.3">
      <c r="A43" s="71" t="s">
        <v>326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327</v>
      </c>
      <c r="B44" s="70"/>
      <c r="C44" s="70"/>
      <c r="D44" s="70"/>
      <c r="E44" s="70"/>
      <c r="F44" s="70"/>
      <c r="H44" s="70" t="s">
        <v>328</v>
      </c>
      <c r="I44" s="70"/>
      <c r="J44" s="70"/>
      <c r="K44" s="70"/>
      <c r="L44" s="70"/>
      <c r="M44" s="70"/>
      <c r="O44" s="70" t="s">
        <v>329</v>
      </c>
      <c r="P44" s="70"/>
      <c r="Q44" s="70"/>
      <c r="R44" s="70"/>
      <c r="S44" s="70"/>
      <c r="T44" s="70"/>
      <c r="V44" s="70" t="s">
        <v>330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332</v>
      </c>
      <c r="AK44" s="70"/>
      <c r="AL44" s="70"/>
      <c r="AM44" s="70"/>
      <c r="AN44" s="70"/>
      <c r="AO44" s="70"/>
      <c r="AQ44" s="70" t="s">
        <v>333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335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289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289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289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289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289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289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289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289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289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16.588429999999999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10.127509</v>
      </c>
      <c r="O46" s="66" t="s">
        <v>336</v>
      </c>
      <c r="P46" s="66">
        <v>970</v>
      </c>
      <c r="Q46" s="66">
        <v>800</v>
      </c>
      <c r="R46" s="66">
        <v>480</v>
      </c>
      <c r="S46" s="66">
        <v>10000</v>
      </c>
      <c r="T46" s="66">
        <v>724.01940000000002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1.3131548E-2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3.2835866999999999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199.77304000000001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71.105810000000005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4" sqref="H1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277</v>
      </c>
      <c r="B2" s="60" t="s">
        <v>278</v>
      </c>
      <c r="C2" s="60" t="s">
        <v>276</v>
      </c>
      <c r="D2" s="60">
        <v>58</v>
      </c>
      <c r="E2" s="60">
        <v>1765.883</v>
      </c>
      <c r="F2" s="60">
        <v>284.37973</v>
      </c>
      <c r="G2" s="60">
        <v>43.833083999999999</v>
      </c>
      <c r="H2" s="60">
        <v>24.060762</v>
      </c>
      <c r="I2" s="60">
        <v>19.772321999999999</v>
      </c>
      <c r="J2" s="60">
        <v>59.466329999999999</v>
      </c>
      <c r="K2" s="60">
        <v>33.308917999999998</v>
      </c>
      <c r="L2" s="60">
        <v>26.157415</v>
      </c>
      <c r="M2" s="60">
        <v>31.492075</v>
      </c>
      <c r="N2" s="60">
        <v>2.8001068</v>
      </c>
      <c r="O2" s="60">
        <v>16.386187</v>
      </c>
      <c r="P2" s="60">
        <v>1217.5746999999999</v>
      </c>
      <c r="Q2" s="60">
        <v>27.962444000000001</v>
      </c>
      <c r="R2" s="60">
        <v>873.72670000000005</v>
      </c>
      <c r="S2" s="60">
        <v>175.12047999999999</v>
      </c>
      <c r="T2" s="60">
        <v>8383.2720000000008</v>
      </c>
      <c r="U2" s="60">
        <v>5.4405349999999997</v>
      </c>
      <c r="V2" s="60">
        <v>22.292560000000002</v>
      </c>
      <c r="W2" s="60">
        <v>444.01677999999998</v>
      </c>
      <c r="X2" s="60">
        <v>231.72765000000001</v>
      </c>
      <c r="Y2" s="60">
        <v>1.7152213000000001</v>
      </c>
      <c r="Z2" s="60">
        <v>1.8430787</v>
      </c>
      <c r="AA2" s="60">
        <v>14.382770000000001</v>
      </c>
      <c r="AB2" s="60">
        <v>1.7463238000000001</v>
      </c>
      <c r="AC2" s="60">
        <v>731.68759999999997</v>
      </c>
      <c r="AD2" s="60">
        <v>6.6426920000000003</v>
      </c>
      <c r="AE2" s="60">
        <v>3.3768718</v>
      </c>
      <c r="AF2" s="60">
        <v>6.8860250000000001</v>
      </c>
      <c r="AG2" s="60">
        <v>751.17570000000001</v>
      </c>
      <c r="AH2" s="60">
        <v>375.35160000000002</v>
      </c>
      <c r="AI2" s="60">
        <v>375.82413000000003</v>
      </c>
      <c r="AJ2" s="60">
        <v>1202.8783000000001</v>
      </c>
      <c r="AK2" s="60">
        <v>6049.9272000000001</v>
      </c>
      <c r="AL2" s="60">
        <v>346.90802000000002</v>
      </c>
      <c r="AM2" s="60">
        <v>3887.0742</v>
      </c>
      <c r="AN2" s="60">
        <v>145.51472000000001</v>
      </c>
      <c r="AO2" s="60">
        <v>16.588429999999999</v>
      </c>
      <c r="AP2" s="60">
        <v>13.751144</v>
      </c>
      <c r="AQ2" s="60">
        <v>2.8372864999999998</v>
      </c>
      <c r="AR2" s="60">
        <v>10.127509</v>
      </c>
      <c r="AS2" s="60">
        <v>724.01940000000002</v>
      </c>
      <c r="AT2" s="60">
        <v>1.3131548E-2</v>
      </c>
      <c r="AU2" s="60">
        <v>3.2835866999999999</v>
      </c>
      <c r="AV2" s="60">
        <v>199.77304000000001</v>
      </c>
      <c r="AW2" s="60">
        <v>71.105810000000005</v>
      </c>
      <c r="AX2" s="60">
        <v>0.43408749000000002</v>
      </c>
      <c r="AY2" s="60">
        <v>0.9128385</v>
      </c>
      <c r="AZ2" s="60">
        <v>373.98964999999998</v>
      </c>
      <c r="BA2" s="60">
        <v>36.981299999999997</v>
      </c>
      <c r="BB2" s="60">
        <v>12.407052999999999</v>
      </c>
      <c r="BC2" s="60">
        <v>12.523299</v>
      </c>
      <c r="BD2" s="60">
        <v>12.007070000000001</v>
      </c>
      <c r="BE2" s="60">
        <v>0.60840505</v>
      </c>
      <c r="BF2" s="60">
        <v>3.4205694000000002</v>
      </c>
      <c r="BG2" s="60">
        <v>1.3877448000000001E-2</v>
      </c>
      <c r="BH2" s="60">
        <v>6.8190180000000003E-2</v>
      </c>
      <c r="BI2" s="60">
        <v>5.0759520000000002E-2</v>
      </c>
      <c r="BJ2" s="60">
        <v>0.15591335000000001</v>
      </c>
      <c r="BK2" s="60">
        <v>1.067496E-3</v>
      </c>
      <c r="BL2" s="60">
        <v>0.40388182</v>
      </c>
      <c r="BM2" s="60">
        <v>3.2236804999999999</v>
      </c>
      <c r="BN2" s="60">
        <v>0.87680316000000003</v>
      </c>
      <c r="BO2" s="60">
        <v>51.646970000000003</v>
      </c>
      <c r="BP2" s="60">
        <v>8.6419599999999992</v>
      </c>
      <c r="BQ2" s="60">
        <v>18.860137999999999</v>
      </c>
      <c r="BR2" s="60">
        <v>66.569860000000006</v>
      </c>
      <c r="BS2" s="60">
        <v>20.762926</v>
      </c>
      <c r="BT2" s="60">
        <v>9.4257259999999992</v>
      </c>
      <c r="BU2" s="60">
        <v>0.26103589999999999</v>
      </c>
      <c r="BV2" s="60">
        <v>1.794815E-2</v>
      </c>
      <c r="BW2" s="60">
        <v>0.67341850000000003</v>
      </c>
      <c r="BX2" s="60">
        <v>0.88088820000000001</v>
      </c>
      <c r="BY2" s="60">
        <v>0.14467770999999999</v>
      </c>
      <c r="BZ2" s="60">
        <v>7.8078480000000003E-4</v>
      </c>
      <c r="CA2" s="60">
        <v>1.2033103000000001</v>
      </c>
      <c r="CB2" s="60">
        <v>1.0631025000000001E-2</v>
      </c>
      <c r="CC2" s="60">
        <v>0.20916024</v>
      </c>
      <c r="CD2" s="60">
        <v>0.64898723000000003</v>
      </c>
      <c r="CE2" s="60">
        <v>5.7771823999999999E-2</v>
      </c>
      <c r="CF2" s="60">
        <v>8.4055714000000004E-2</v>
      </c>
      <c r="CG2" s="60">
        <v>0</v>
      </c>
      <c r="CH2" s="60">
        <v>2.6445149000000001E-2</v>
      </c>
      <c r="CI2" s="60">
        <v>1.2664379999999999E-3</v>
      </c>
      <c r="CJ2" s="60">
        <v>1.4524252</v>
      </c>
      <c r="CK2" s="60">
        <v>9.5672029999999998E-3</v>
      </c>
      <c r="CL2" s="60">
        <v>2.3980836999999999</v>
      </c>
      <c r="CM2" s="60">
        <v>2.7669969999999999</v>
      </c>
      <c r="CN2" s="60">
        <v>1846.7257</v>
      </c>
      <c r="CO2" s="60">
        <v>3260.9387000000002</v>
      </c>
      <c r="CP2" s="60">
        <v>1691.0681999999999</v>
      </c>
      <c r="CQ2" s="60">
        <v>654.55420000000004</v>
      </c>
      <c r="CR2" s="60">
        <v>306.26085999999998</v>
      </c>
      <c r="CS2" s="60">
        <v>457.67455999999999</v>
      </c>
      <c r="CT2" s="60">
        <v>1819.6732999999999</v>
      </c>
      <c r="CU2" s="60">
        <v>1131.1967</v>
      </c>
      <c r="CV2" s="60">
        <v>1531.0592999999999</v>
      </c>
      <c r="CW2" s="60">
        <v>1228.1271999999999</v>
      </c>
      <c r="CX2" s="60">
        <v>363.37169999999998</v>
      </c>
      <c r="CY2" s="60">
        <v>2417.3375999999998</v>
      </c>
      <c r="CZ2" s="60">
        <v>1228.3079</v>
      </c>
      <c r="DA2" s="60">
        <v>2539.4832000000001</v>
      </c>
      <c r="DB2" s="60">
        <v>2509.2116999999998</v>
      </c>
      <c r="DC2" s="60">
        <v>3761.9036000000001</v>
      </c>
      <c r="DD2" s="60">
        <v>5997.5937999999996</v>
      </c>
      <c r="DE2" s="60">
        <v>1047.1401000000001</v>
      </c>
      <c r="DF2" s="60">
        <v>3169.4987999999998</v>
      </c>
      <c r="DG2" s="60">
        <v>1388.375</v>
      </c>
      <c r="DH2" s="60">
        <v>43.860984999999999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36.981299999999997</v>
      </c>
      <c r="B6">
        <f>BB2</f>
        <v>12.407052999999999</v>
      </c>
      <c r="C6">
        <f>BC2</f>
        <v>12.523299</v>
      </c>
      <c r="D6">
        <f>BD2</f>
        <v>12.007070000000001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8" sqref="E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22817</v>
      </c>
      <c r="C2" s="56">
        <f ca="1">YEAR(TODAY())-YEAR(B2)+IF(TODAY()&gt;=DATE(YEAR(TODAY()),MONTH(B2),DAY(B2)),0,-1)</f>
        <v>58</v>
      </c>
      <c r="E2" s="52">
        <v>154.9</v>
      </c>
      <c r="F2" s="53" t="s">
        <v>39</v>
      </c>
      <c r="G2" s="52">
        <v>50.6</v>
      </c>
      <c r="H2" s="51" t="s">
        <v>41</v>
      </c>
      <c r="I2" s="73">
        <f>ROUND(G3/E3^2,1)</f>
        <v>21.1</v>
      </c>
    </row>
    <row r="3" spans="1:9" x14ac:dyDescent="0.3">
      <c r="E3" s="51">
        <f>E2/100</f>
        <v>1.5490000000000002</v>
      </c>
      <c r="F3" s="51" t="s">
        <v>40</v>
      </c>
      <c r="G3" s="51">
        <f>G2</f>
        <v>50.6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5">
        <v>44109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조춘란, ID : H1900426)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14:58:09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V11" sqref="V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 x14ac:dyDescent="0.3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 x14ac:dyDescent="0.35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 x14ac:dyDescent="0.3">
      <c r="A5" s="6"/>
      <c r="B5" s="147" t="s">
        <v>275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 x14ac:dyDescent="0.3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 x14ac:dyDescent="0.3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 x14ac:dyDescent="0.3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 x14ac:dyDescent="0.3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 x14ac:dyDescent="0.3">
      <c r="C10" s="153" t="s">
        <v>30</v>
      </c>
      <c r="D10" s="153"/>
      <c r="E10" s="154"/>
      <c r="F10" s="157">
        <f>'개인정보 및 신체계측 입력'!B5</f>
        <v>44109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153" t="s">
        <v>32</v>
      </c>
      <c r="D12" s="153"/>
      <c r="E12" s="154"/>
      <c r="F12" s="138">
        <f ca="1">'개인정보 및 신체계측 입력'!C2</f>
        <v>58</v>
      </c>
      <c r="G12" s="138"/>
      <c r="H12" s="138"/>
      <c r="I12" s="138"/>
      <c r="K12" s="129">
        <f>'개인정보 및 신체계측 입력'!E2</f>
        <v>154.9</v>
      </c>
      <c r="L12" s="130"/>
      <c r="M12" s="123">
        <f>'개인정보 및 신체계측 입력'!G2</f>
        <v>50.6</v>
      </c>
      <c r="N12" s="124"/>
      <c r="O12" s="119" t="s">
        <v>271</v>
      </c>
      <c r="P12" s="113"/>
      <c r="Q12" s="116">
        <f>'개인정보 및 신체계측 입력'!I2</f>
        <v>21.1</v>
      </c>
      <c r="R12" s="116"/>
      <c r="S12" s="116"/>
    </row>
    <row r="13" spans="1:19" ht="18" customHeight="1" thickBot="1" x14ac:dyDescent="0.35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 x14ac:dyDescent="0.3">
      <c r="C14" s="155" t="s">
        <v>31</v>
      </c>
      <c r="D14" s="155"/>
      <c r="E14" s="156"/>
      <c r="F14" s="117" t="str">
        <f>MID('DRIs DATA'!B1,28,3)</f>
        <v>조춘란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 x14ac:dyDescent="0.35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 x14ac:dyDescent="0.3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73.353999999999999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 x14ac:dyDescent="0.3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 x14ac:dyDescent="0.3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 x14ac:dyDescent="0.35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11.307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 x14ac:dyDescent="0.3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 x14ac:dyDescent="0.3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 x14ac:dyDescent="0.3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15.339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 x14ac:dyDescent="0.3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 x14ac:dyDescent="0.3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6" t="s">
        <v>191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 x14ac:dyDescent="0.35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1" t="s">
        <v>164</v>
      </c>
      <c r="D69" s="151"/>
      <c r="E69" s="151"/>
      <c r="F69" s="151"/>
      <c r="G69" s="151"/>
      <c r="H69" s="144" t="s">
        <v>170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2">
        <f>ROUND('그룹 전체 사용자의 일일 입력'!D6/MAX('그룹 전체 사용자의 일일 입력'!$B$6,'그룹 전체 사용자의 일일 입력'!$C$6,'그룹 전체 사용자의 일일 입력'!$D$6),1)</f>
        <v>1</v>
      </c>
      <c r="P69" s="15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6" t="s">
        <v>165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1" t="s">
        <v>51</v>
      </c>
      <c r="D72" s="151"/>
      <c r="E72" s="151"/>
      <c r="F72" s="151"/>
      <c r="G72" s="151"/>
      <c r="H72" s="38"/>
      <c r="I72" s="144" t="s">
        <v>52</v>
      </c>
      <c r="J72" s="144"/>
      <c r="K72" s="36">
        <f>ROUND('DRIs DATA'!L8,1)</f>
        <v>11.4</v>
      </c>
      <c r="L72" s="36" t="s">
        <v>53</v>
      </c>
      <c r="M72" s="36">
        <f>ROUND('DRIs DATA'!K8,1)</f>
        <v>5.6</v>
      </c>
      <c r="N72" s="145" t="s">
        <v>54</v>
      </c>
      <c r="O72" s="145"/>
      <c r="P72" s="145"/>
      <c r="Q72" s="145"/>
      <c r="R72" s="39"/>
      <c r="S72" s="35"/>
      <c r="T72" s="6"/>
    </row>
    <row r="73" spans="2:21" ht="18" customHeight="1" x14ac:dyDescent="0.3">
      <c r="B73" s="6"/>
      <c r="C73" s="85" t="s">
        <v>181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 x14ac:dyDescent="0.3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6" t="s">
        <v>192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 x14ac:dyDescent="0.35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7" t="s">
        <v>168</v>
      </c>
      <c r="C80" s="87"/>
      <c r="D80" s="87"/>
      <c r="E80" s="87"/>
      <c r="F80" s="21"/>
      <c r="G80" s="21"/>
      <c r="H80" s="21"/>
      <c r="L80" s="87" t="s">
        <v>172</v>
      </c>
      <c r="M80" s="87"/>
      <c r="N80" s="87"/>
      <c r="O80" s="87"/>
      <c r="P80" s="8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5" t="s">
        <v>268</v>
      </c>
      <c r="C93" s="136"/>
      <c r="D93" s="136"/>
      <c r="E93" s="136"/>
      <c r="F93" s="136"/>
      <c r="G93" s="136"/>
      <c r="H93" s="136"/>
      <c r="I93" s="136"/>
      <c r="J93" s="137"/>
      <c r="L93" s="135" t="s">
        <v>175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 x14ac:dyDescent="0.3">
      <c r="B94" s="90" t="s">
        <v>171</v>
      </c>
      <c r="C94" s="88"/>
      <c r="D94" s="88"/>
      <c r="E94" s="88"/>
      <c r="F94" s="91">
        <f>ROUND('DRIs DATA'!F16/'DRIs DATA'!C16*100,2)</f>
        <v>116.5</v>
      </c>
      <c r="G94" s="91"/>
      <c r="H94" s="88" t="s">
        <v>167</v>
      </c>
      <c r="I94" s="88"/>
      <c r="J94" s="89"/>
      <c r="L94" s="90" t="s">
        <v>171</v>
      </c>
      <c r="M94" s="88"/>
      <c r="N94" s="88"/>
      <c r="O94" s="88"/>
      <c r="P94" s="88"/>
      <c r="Q94" s="23">
        <f>ROUND('DRIs DATA'!M16/'DRIs DATA'!K16*100,2)</f>
        <v>185.77</v>
      </c>
      <c r="R94" s="88" t="s">
        <v>167</v>
      </c>
      <c r="S94" s="88"/>
      <c r="T94" s="89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3" t="s">
        <v>180</v>
      </c>
      <c r="C96" s="94"/>
      <c r="D96" s="94"/>
      <c r="E96" s="94"/>
      <c r="F96" s="94"/>
      <c r="G96" s="94"/>
      <c r="H96" s="94"/>
      <c r="I96" s="94"/>
      <c r="J96" s="95"/>
      <c r="L96" s="99" t="s">
        <v>173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 x14ac:dyDescent="0.3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 x14ac:dyDescent="0.3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 x14ac:dyDescent="0.3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 x14ac:dyDescent="0.3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 x14ac:dyDescent="0.35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6" t="s">
        <v>193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 x14ac:dyDescent="0.35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7" t="s">
        <v>169</v>
      </c>
      <c r="C107" s="87"/>
      <c r="D107" s="87"/>
      <c r="E107" s="87"/>
      <c r="F107" s="6"/>
      <c r="G107" s="6"/>
      <c r="H107" s="6"/>
      <c r="I107" s="6"/>
      <c r="L107" s="87" t="s">
        <v>270</v>
      </c>
      <c r="M107" s="87"/>
      <c r="N107" s="87"/>
      <c r="O107" s="87"/>
      <c r="P107" s="8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2" t="s">
        <v>264</v>
      </c>
      <c r="C120" s="83"/>
      <c r="D120" s="83"/>
      <c r="E120" s="83"/>
      <c r="F120" s="83"/>
      <c r="G120" s="83"/>
      <c r="H120" s="83"/>
      <c r="I120" s="83"/>
      <c r="J120" s="84"/>
      <c r="L120" s="82" t="s">
        <v>265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 x14ac:dyDescent="0.3">
      <c r="B121" s="43" t="s">
        <v>171</v>
      </c>
      <c r="C121" s="16"/>
      <c r="D121" s="16"/>
      <c r="E121" s="15"/>
      <c r="F121" s="91">
        <f>ROUND('DRIs DATA'!F26/'DRIs DATA'!C26*100,2)</f>
        <v>231.73</v>
      </c>
      <c r="G121" s="91"/>
      <c r="H121" s="88" t="s">
        <v>166</v>
      </c>
      <c r="I121" s="88"/>
      <c r="J121" s="89"/>
      <c r="L121" s="42" t="s">
        <v>171</v>
      </c>
      <c r="M121" s="20"/>
      <c r="N121" s="20"/>
      <c r="O121" s="23"/>
      <c r="P121" s="6"/>
      <c r="Q121" s="58">
        <f>ROUND('DRIs DATA'!AH26/'DRIs DATA'!AE26*100,2)</f>
        <v>116.42</v>
      </c>
      <c r="R121" s="88" t="s">
        <v>166</v>
      </c>
      <c r="S121" s="88"/>
      <c r="T121" s="89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5" t="s">
        <v>174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269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 x14ac:dyDescent="0.3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 x14ac:dyDescent="0.3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 x14ac:dyDescent="0.3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 x14ac:dyDescent="0.3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7.25" thickBot="1" x14ac:dyDescent="0.35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6" t="s">
        <v>262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263</v>
      </c>
      <c r="P130" s="77"/>
      <c r="Q130" s="77"/>
      <c r="R130" s="77"/>
      <c r="S130" s="77"/>
      <c r="T130" s="78"/>
    </row>
    <row r="131" spans="2:21" ht="18" customHeight="1" thickBot="1" x14ac:dyDescent="0.3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6" t="s">
        <v>194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 x14ac:dyDescent="0.35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7" t="s">
        <v>177</v>
      </c>
      <c r="C158" s="87"/>
      <c r="D158" s="87"/>
      <c r="E158" s="6"/>
      <c r="F158" s="6"/>
      <c r="G158" s="6"/>
      <c r="H158" s="6"/>
      <c r="I158" s="6"/>
      <c r="L158" s="87" t="s">
        <v>178</v>
      </c>
      <c r="M158" s="87"/>
      <c r="N158" s="8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2" t="s">
        <v>266</v>
      </c>
      <c r="C171" s="83"/>
      <c r="D171" s="83"/>
      <c r="E171" s="83"/>
      <c r="F171" s="83"/>
      <c r="G171" s="83"/>
      <c r="H171" s="83"/>
      <c r="I171" s="83"/>
      <c r="J171" s="84"/>
      <c r="L171" s="82" t="s">
        <v>176</v>
      </c>
      <c r="M171" s="83"/>
      <c r="N171" s="83"/>
      <c r="O171" s="83"/>
      <c r="P171" s="83"/>
      <c r="Q171" s="83"/>
      <c r="R171" s="83"/>
      <c r="S171" s="84"/>
    </row>
    <row r="172" spans="2:19" ht="18" customHeight="1" x14ac:dyDescent="0.3">
      <c r="B172" s="42" t="s">
        <v>171</v>
      </c>
      <c r="C172" s="20"/>
      <c r="D172" s="20"/>
      <c r="E172" s="6"/>
      <c r="F172" s="91">
        <f>ROUND('DRIs DATA'!F36/'DRIs DATA'!C36*100,2)</f>
        <v>93.9</v>
      </c>
      <c r="G172" s="9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403.33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5" t="s">
        <v>185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187</v>
      </c>
      <c r="M174" s="106"/>
      <c r="N174" s="106"/>
      <c r="O174" s="106"/>
      <c r="P174" s="106"/>
      <c r="Q174" s="106"/>
      <c r="R174" s="106"/>
      <c r="S174" s="107"/>
    </row>
    <row r="175" spans="2:19" ht="18" customHeight="1" x14ac:dyDescent="0.3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 x14ac:dyDescent="0.3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 x14ac:dyDescent="0.3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 x14ac:dyDescent="0.3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x14ac:dyDescent="0.3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 x14ac:dyDescent="0.35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 x14ac:dyDescent="0.35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 x14ac:dyDescent="0.3">
      <c r="B183" s="87" t="s">
        <v>179</v>
      </c>
      <c r="C183" s="87"/>
      <c r="D183" s="8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2" t="s">
        <v>267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1">
        <f>ROUND('DRIs DATA'!F46/'DRIs DATA'!C46*100,2)</f>
        <v>165.88</v>
      </c>
      <c r="G197" s="9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5" t="s">
        <v>186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 x14ac:dyDescent="0.3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 x14ac:dyDescent="0.3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 x14ac:dyDescent="0.3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x14ac:dyDescent="0.3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 x14ac:dyDescent="0.35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 x14ac:dyDescent="0.35">
      <c r="K205" s="10"/>
    </row>
    <row r="206" spans="2:20" ht="18" customHeight="1" x14ac:dyDescent="0.3">
      <c r="B206" s="76" t="s">
        <v>195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 x14ac:dyDescent="0.35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1" t="s">
        <v>188</v>
      </c>
      <c r="C209" s="111"/>
      <c r="D209" s="111"/>
      <c r="E209" s="111"/>
      <c r="F209" s="111"/>
      <c r="G209" s="111"/>
      <c r="H209" s="11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2" t="s">
        <v>190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2020-12-18T01:30:40Z</dcterms:modified>
</cp:coreProperties>
</file>