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2575" windowHeight="12315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<sst xmlns="http://schemas.openxmlformats.org/spreadsheetml/2006/main" count="692" uniqueCount="283">
  <si>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</si>
  <si>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</si>
  <si>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</si>
  <si>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</si>
  <si>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</si>
  <si>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</si>
  <si>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</si>
  <si>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</si>
  <si>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</si>
  <si>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</si>
  <si>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</si>
  <si>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</si>
  <si>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</si>
  <si>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</si>
  <si>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</si>
  <si>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</si>
  <si>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</si>
  <si>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</si>
  <si>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</si>
  <si>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</si>
  <si>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</si>
  <si>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</si>
  <si>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</si>
  <si>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</si>
  <si>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</si>
  <si>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</si>
  <si>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</si>
  <si>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</si>
  <si>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</si>
  <si>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</si>
  <si>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</si>
  <si>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</si>
  <si>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</si>
  <si>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</si>
  <si>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</si>
  <si>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</si>
  <si>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</si>
  <si>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</si>
  <si>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</si>
  <si>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</si>
  <si>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</si>
  <si>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</si>
  <si>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</si>
  <si>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</si>
  <si>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</si>
  <si>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</si>
  <si>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</si>
  <si>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</si>
  <si>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</si>
  <si>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</si>
  <si>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</si>
  <si>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</si>
  <si>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</si>
  <si>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</si>
  <si>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</si>
  <si>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</si>
  <si>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</si>
  <si>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</si>
  <si>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</si>
  <si>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</si>
  <si>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</si>
  <si>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</si>
  <si>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</si>
  <si>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</si>
  <si>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</si>
  <si>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</si>
  <si>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</si>
  <si>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</si>
  <si>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</si>
  <si>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</si>
  <si>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</si>
  <si>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</si>
  <si>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</si>
  <si>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</si>
  <si>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</si>
  <si>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</si>
  <si>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</si>
  <si>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</si>
  <si>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</si>
  <si>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</si>
  <si>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</si>
  <si>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</si>
  <si>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</si>
  <si>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</si>
  <si>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</si>
  <si>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</si>
  <si>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</si>
  <si>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</si>
  <si>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</si>
  <si>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</si>
  <si>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</si>
  <si>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</si>
  <si>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</si>
  <si>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</si>
  <si>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</si>
  <si>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</si>
  <si>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</si>
  <si>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</si>
  <si>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</si>
  <si>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</si>
  <si>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</si>
  <si>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</si>
  <si>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</si>
  <si>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</si>
  <si>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</si>
  <si>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</si>
  <si>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</si>
  <si>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</si>
  <si>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</si>
  <si>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</si>
  <si>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</si>
  <si>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</si>
  <si>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</si>
  <si>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</si>
  <si>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</si>
  <si>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</si>
  <si>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</si>
  <si>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</si>
  <si>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</si>
  <si>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</si>
  <si>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</si>
  <si>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</si>
  <si>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</si>
  <si>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</si>
  <si>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</si>
  <si>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</si>
  <si>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</si>
  <si>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</si>
  <si>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</si>
  <si>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</si>
  <si>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</si>
  <si>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</si>
  <si>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</si>
  <si>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</si>
  <si>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</si>
  <si>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</si>
  <si>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</si>
  <si>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</si>
  <si>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</si>
  <si>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</si>
  <si>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</si>
  <si>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</si>
  <si>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</si>
  <si>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</si>
  <si>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</si>
  <si>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</si>
  <si>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</si>
  <si>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</si>
  <si>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</si>
  <si>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</si>
  <si>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</si>
  <si>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</si>
  <si>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</si>
  <si>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</si>
  <si>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</si>
  <si>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</si>
  <si>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</si>
  <si>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</si>
  <si>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</si>
  <si>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</si>
  <si>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</si>
  <si>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</si>
  <si>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</si>
  <si>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</si>
  <si>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</si>
  <si>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</si>
  <si>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</si>
  <si>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</si>
  <si>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</si>
  <si>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</si>
  <si>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</si>
  <si>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</si>
  <si>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</si>
  <si>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</si>
  <si>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</si>
  <si>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</si>
  <si>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</si>
  <si>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</si>
  <si>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</si>
  <si>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</si>
  <si>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</si>
  <si>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</si>
  <si>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</si>
  <si>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</si>
  <si>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</si>
  <si>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</si>
  <si>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</si>
  <si>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</si>
  <si>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</si>
  <si>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</si>
  <si>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</si>
  <si>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</si>
  <si>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</si>
  <si>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</si>
  <si>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</si>
  <si>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</si>
  <si>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</si>
  <si>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</si>
  <si>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</si>
  <si>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</si>
  <si>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</si>
  <si>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</si>
  <si>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</si>
  <si>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</si>
  <si>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</si>
  <si>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</si>
  <si>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</si>
  <si>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</si>
  <si>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</si>
  <si>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</si>
  <si>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</si>
  <si>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</si>
  <si>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</si>
  <si>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</si>
  <si>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</si>
  <si>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</si>
  <si>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</si>
  <si>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</si>
  <si>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</si>
  <si>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</si>
  <si>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</si>
  <si>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</si>
  <si>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</si>
  <si>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</si>
  <si>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</si>
  <si>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</si>
  <si>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</si>
  <si>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</si>
  <si>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</si>
  <si>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</si>
  <si>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</si>
  <si>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</si>
  <si>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</si>
  <si>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</si>
  <si>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</si>
  <si>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</si>
  <si>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</si>
  <si>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</si>
  <si>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</si>
  <si>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</si>
  <si>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</si>
  <si>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</si>
  <si>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</si>
  <si>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</si>
  <si>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</si>
  <si>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</si>
  <si>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</si>
  <si>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</si>
  <si>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</si>
  <si>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</si>
  <si>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</si>
  <si>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</si>
  <si>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</si>
  <si>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</si>
  <si>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</si>
  <si>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</si>
  <si>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</si>
  <si>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</si>
  <si>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</si>
  <si>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</si>
  <si>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</si>
  <si>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</si>
  <si>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</si>
  <si>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</si>
  <si>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</si>
  <si>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</si>
  <si>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</si>
  <si>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</si>
  <si>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</si>
  <si>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</si>
  <si>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</si>
  <si>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</si>
  <si>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</si>
  <si>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</si>
  <si>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</si>
  <si>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</si>
  <si>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</si>
  <si>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</si>
  <si>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(설문지 : FFQ 95문항 설문지, 사용자 : 김광수, ID : H1900430)</t>
  </si>
  <si>
    <t>2021년 01월 05일 10:45:28</t>
  </si>
  <si>
    <t>H1900430</t>
  </si>
  <si>
    <t>김광수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</si>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</sst>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4" fontId="21" fillId="0" borderId="0" xfId="0" applyNumberFormat="1" applyFont="1" applyAlignment="1">
      <alignment horizontal="right"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1" fontId="0" fillId="0" borderId="0" xfId="0" applyNumberFormat="1" applyAlignment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184144"/>
        <c:axId val="517184536"/>
      </c:barChart>
      <c:catAx>
        <c:axId val="51718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184536"/>
        <c:crosses val="autoZero"/>
        <c:auto val="1"/>
        <c:lblAlgn val="ctr"/>
        <c:lblOffset val="100"/>
        <c:noMultiLvlLbl val="0"/>
      </c:catAx>
      <c:valAx>
        <c:axId val="517184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18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175128"/>
        <c:axId val="517175520"/>
      </c:barChart>
      <c:catAx>
        <c:axId val="517175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175520"/>
        <c:crosses val="autoZero"/>
        <c:auto val="1"/>
        <c:lblAlgn val="ctr"/>
        <c:lblOffset val="100"/>
        <c:noMultiLvlLbl val="0"/>
      </c:catAx>
      <c:valAx>
        <c:axId val="517175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175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177872"/>
        <c:axId val="517178264"/>
      </c:barChart>
      <c:catAx>
        <c:axId val="51717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178264"/>
        <c:crosses val="autoZero"/>
        <c:auto val="1"/>
        <c:lblAlgn val="ctr"/>
        <c:lblOffset val="100"/>
        <c:noMultiLvlLbl val="0"/>
      </c:catAx>
      <c:valAx>
        <c:axId val="517178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17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393.1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922720"/>
        <c:axId val="506929776"/>
      </c:barChart>
      <c:catAx>
        <c:axId val="506922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929776"/>
        <c:crosses val="autoZero"/>
        <c:auto val="1"/>
        <c:lblAlgn val="ctr"/>
        <c:lblOffset val="100"/>
        <c:noMultiLvlLbl val="0"/>
      </c:catAx>
      <c:valAx>
        <c:axId val="506929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92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840.1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925072"/>
        <c:axId val="506925464"/>
      </c:barChart>
      <c:catAx>
        <c:axId val="50692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925464"/>
        <c:crosses val="autoZero"/>
        <c:auto val="1"/>
        <c:lblAlgn val="ctr"/>
        <c:lblOffset val="100"/>
        <c:noMultiLvlLbl val="0"/>
      </c:catAx>
      <c:valAx>
        <c:axId val="5069254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92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18.899999999999999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923504"/>
        <c:axId val="506932912"/>
      </c:barChart>
      <c:catAx>
        <c:axId val="50692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932912"/>
        <c:crosses val="autoZero"/>
        <c:auto val="1"/>
        <c:lblAlgn val="ctr"/>
        <c:lblOffset val="100"/>
        <c:noMultiLvlLbl val="0"/>
      </c:catAx>
      <c:valAx>
        <c:axId val="506932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92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925856"/>
        <c:axId val="506921936"/>
      </c:barChart>
      <c:catAx>
        <c:axId val="50692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921936"/>
        <c:crosses val="autoZero"/>
        <c:auto val="1"/>
        <c:lblAlgn val="ctr"/>
        <c:lblOffset val="100"/>
        <c:noMultiLvlLbl val="0"/>
      </c:catAx>
      <c:valAx>
        <c:axId val="506921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92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930560"/>
        <c:axId val="506923112"/>
      </c:barChart>
      <c:catAx>
        <c:axId val="506930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923112"/>
        <c:crosses val="autoZero"/>
        <c:auto val="1"/>
        <c:lblAlgn val="ctr"/>
        <c:lblOffset val="100"/>
        <c:noMultiLvlLbl val="0"/>
      </c:catAx>
      <c:valAx>
        <c:axId val="506923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93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237.5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930952"/>
        <c:axId val="506926248"/>
      </c:barChart>
      <c:catAx>
        <c:axId val="506930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926248"/>
        <c:crosses val="autoZero"/>
        <c:auto val="1"/>
        <c:lblAlgn val="ctr"/>
        <c:lblOffset val="100"/>
        <c:noMultiLvlLbl val="0"/>
      </c:catAx>
      <c:valAx>
        <c:axId val="5069262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930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927424"/>
        <c:axId val="506927816"/>
      </c:barChart>
      <c:catAx>
        <c:axId val="506927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927816"/>
        <c:crosses val="autoZero"/>
        <c:auto val="1"/>
        <c:lblAlgn val="ctr"/>
        <c:lblOffset val="100"/>
        <c:noMultiLvlLbl val="0"/>
      </c:catAx>
      <c:valAx>
        <c:axId val="506927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92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118680"/>
        <c:axId val="508116328"/>
      </c:barChart>
      <c:catAx>
        <c:axId val="508118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116328"/>
        <c:crosses val="autoZero"/>
        <c:auto val="1"/>
        <c:lblAlgn val="ctr"/>
        <c:lblOffset val="100"/>
        <c:noMultiLvlLbl val="0"/>
      </c:catAx>
      <c:valAx>
        <c:axId val="5081163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118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8.8000000000000007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170816"/>
        <c:axId val="517171208"/>
      </c:barChart>
      <c:catAx>
        <c:axId val="517170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171208"/>
        <c:crosses val="autoZero"/>
        <c:auto val="1"/>
        <c:lblAlgn val="ctr"/>
        <c:lblOffset val="100"/>
        <c:noMultiLvlLbl val="0"/>
      </c:catAx>
      <c:valAx>
        <c:axId val="5171712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170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135.30000000000001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117112"/>
        <c:axId val="508116720"/>
      </c:barChart>
      <c:catAx>
        <c:axId val="508117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116720"/>
        <c:crosses val="autoZero"/>
        <c:auto val="1"/>
        <c:lblAlgn val="ctr"/>
        <c:lblOffset val="100"/>
        <c:noMultiLvlLbl val="0"/>
      </c:catAx>
      <c:valAx>
        <c:axId val="508116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117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115936"/>
        <c:axId val="508117896"/>
      </c:barChart>
      <c:catAx>
        <c:axId val="508115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117896"/>
        <c:crosses val="autoZero"/>
        <c:auto val="1"/>
        <c:lblAlgn val="ctr"/>
        <c:lblOffset val="100"/>
        <c:noMultiLvlLbl val="0"/>
      </c:catAx>
      <c:valAx>
        <c:axId val="508117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11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6.5</c:v>
                </c:pt>
                <c:pt idx="1">
                  <c:v>27.6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8104960"/>
        <c:axId val="508106528"/>
      </c:barChart>
      <c:catAx>
        <c:axId val="508104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106528"/>
        <c:crosses val="autoZero"/>
        <c:auto val="1"/>
        <c:lblAlgn val="ctr"/>
        <c:lblOffset val="100"/>
        <c:noMultiLvlLbl val="0"/>
      </c:catAx>
      <c:valAx>
        <c:axId val="508106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10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6.4718119999999999</c:v>
                </c:pt>
                <c:pt idx="1">
                  <c:v>8.0581929999999993</c:v>
                </c:pt>
                <c:pt idx="2">
                  <c:v>10.292121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108880"/>
        <c:axId val="508112408"/>
      </c:barChart>
      <c:catAx>
        <c:axId val="50810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112408"/>
        <c:crosses val="autoZero"/>
        <c:auto val="1"/>
        <c:lblAlgn val="ctr"/>
        <c:lblOffset val="100"/>
        <c:noMultiLvlLbl val="0"/>
      </c:catAx>
      <c:valAx>
        <c:axId val="508112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10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9.3000000000000007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113976"/>
        <c:axId val="508109272"/>
      </c:barChart>
      <c:catAx>
        <c:axId val="508113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109272"/>
        <c:crosses val="autoZero"/>
        <c:auto val="1"/>
        <c:lblAlgn val="ctr"/>
        <c:lblOffset val="100"/>
        <c:noMultiLvlLbl val="0"/>
      </c:catAx>
      <c:valAx>
        <c:axId val="508109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113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57.6</c:v>
                </c:pt>
                <c:pt idx="1">
                  <c:v>18.7</c:v>
                </c:pt>
                <c:pt idx="2">
                  <c:v>23.7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8110056"/>
        <c:axId val="491614544"/>
      </c:barChart>
      <c:catAx>
        <c:axId val="508110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614544"/>
        <c:crosses val="autoZero"/>
        <c:auto val="1"/>
        <c:lblAlgn val="ctr"/>
        <c:lblOffset val="100"/>
        <c:noMultiLvlLbl val="0"/>
      </c:catAx>
      <c:valAx>
        <c:axId val="49161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110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620.20000000000005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614936"/>
        <c:axId val="491620424"/>
      </c:barChart>
      <c:catAx>
        <c:axId val="491614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620424"/>
        <c:crosses val="autoZero"/>
        <c:auto val="1"/>
        <c:lblAlgn val="ctr"/>
        <c:lblOffset val="100"/>
        <c:noMultiLvlLbl val="0"/>
      </c:catAx>
      <c:valAx>
        <c:axId val="491620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614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614152"/>
        <c:axId val="491616896"/>
      </c:barChart>
      <c:catAx>
        <c:axId val="49161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616896"/>
        <c:crosses val="autoZero"/>
        <c:auto val="1"/>
        <c:lblAlgn val="ctr"/>
        <c:lblOffset val="100"/>
        <c:noMultiLvlLbl val="0"/>
      </c:catAx>
      <c:valAx>
        <c:axId val="491616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614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162.5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615328"/>
        <c:axId val="491620816"/>
      </c:barChart>
      <c:catAx>
        <c:axId val="49161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620816"/>
        <c:crosses val="autoZero"/>
        <c:auto val="1"/>
        <c:lblAlgn val="ctr"/>
        <c:lblOffset val="100"/>
        <c:noMultiLvlLbl val="0"/>
      </c:catAx>
      <c:valAx>
        <c:axId val="491620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61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178656"/>
        <c:axId val="517177088"/>
      </c:barChart>
      <c:catAx>
        <c:axId val="51717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177088"/>
        <c:crosses val="autoZero"/>
        <c:auto val="1"/>
        <c:lblAlgn val="ctr"/>
        <c:lblOffset val="100"/>
        <c:noMultiLvlLbl val="0"/>
      </c:catAx>
      <c:valAx>
        <c:axId val="517177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178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1760.2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615720"/>
        <c:axId val="491621208"/>
      </c:barChart>
      <c:catAx>
        <c:axId val="491615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621208"/>
        <c:crosses val="autoZero"/>
        <c:auto val="1"/>
        <c:lblAlgn val="ctr"/>
        <c:lblOffset val="100"/>
        <c:noMultiLvlLbl val="0"/>
      </c:catAx>
      <c:valAx>
        <c:axId val="491621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615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5.0999999999999996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616504"/>
        <c:axId val="491621600"/>
      </c:barChart>
      <c:catAx>
        <c:axId val="491616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621600"/>
        <c:crosses val="autoZero"/>
        <c:auto val="1"/>
        <c:lblAlgn val="ctr"/>
        <c:lblOffset val="100"/>
        <c:noMultiLvlLbl val="0"/>
      </c:catAx>
      <c:valAx>
        <c:axId val="491621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616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618072"/>
        <c:axId val="491619640"/>
      </c:barChart>
      <c:catAx>
        <c:axId val="491618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619640"/>
        <c:crosses val="autoZero"/>
        <c:auto val="1"/>
        <c:lblAlgn val="ctr"/>
        <c:lblOffset val="100"/>
        <c:noMultiLvlLbl val="0"/>
      </c:catAx>
      <c:valAx>
        <c:axId val="491619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618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47.9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179832"/>
        <c:axId val="517170424"/>
      </c:barChart>
      <c:catAx>
        <c:axId val="517179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170424"/>
        <c:crosses val="autoZero"/>
        <c:auto val="1"/>
        <c:lblAlgn val="ctr"/>
        <c:lblOffset val="100"/>
        <c:noMultiLvlLbl val="0"/>
      </c:catAx>
      <c:valAx>
        <c:axId val="517170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179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177480"/>
        <c:axId val="517171600"/>
      </c:barChart>
      <c:catAx>
        <c:axId val="517177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171600"/>
        <c:crosses val="autoZero"/>
        <c:auto val="1"/>
        <c:lblAlgn val="ctr"/>
        <c:lblOffset val="100"/>
        <c:noMultiLvlLbl val="0"/>
      </c:catAx>
      <c:valAx>
        <c:axId val="517171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177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4.2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181400"/>
        <c:axId val="517169248"/>
      </c:barChart>
      <c:catAx>
        <c:axId val="517181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169248"/>
        <c:crosses val="autoZero"/>
        <c:auto val="1"/>
        <c:lblAlgn val="ctr"/>
        <c:lblOffset val="100"/>
        <c:noMultiLvlLbl val="0"/>
      </c:catAx>
      <c:valAx>
        <c:axId val="517169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181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174344"/>
        <c:axId val="517179048"/>
      </c:barChart>
      <c:catAx>
        <c:axId val="517174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179048"/>
        <c:crosses val="autoZero"/>
        <c:auto val="1"/>
        <c:lblAlgn val="ctr"/>
        <c:lblOffset val="100"/>
        <c:noMultiLvlLbl val="0"/>
      </c:catAx>
      <c:valAx>
        <c:axId val="517179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174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166.3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172384"/>
        <c:axId val="517176696"/>
      </c:barChart>
      <c:catAx>
        <c:axId val="517172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176696"/>
        <c:crosses val="autoZero"/>
        <c:auto val="1"/>
        <c:lblAlgn val="ctr"/>
        <c:lblOffset val="100"/>
        <c:noMultiLvlLbl val="0"/>
      </c:catAx>
      <c:valAx>
        <c:axId val="517176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17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173168"/>
        <c:axId val="517173560"/>
      </c:barChart>
      <c:catAx>
        <c:axId val="51717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173560"/>
        <c:crosses val="autoZero"/>
        <c:auto val="1"/>
        <c:lblAlgn val="ctr"/>
        <c:lblOffset val="100"/>
        <c:noMultiLvlLbl val="0"/>
      </c:catAx>
      <c:valAx>
        <c:axId val="517173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17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김광수, ID : H1900430)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05일 10:45:28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4" t="s">
        <v>197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3" t="s">
        <v>56</v>
      </c>
      <c r="B4" s="73"/>
      <c r="C4" s="73"/>
      <c r="D4" s="46"/>
      <c r="E4" s="75" t="s">
        <v>198</v>
      </c>
      <c r="F4" s="76"/>
      <c r="G4" s="76"/>
      <c r="H4" s="77"/>
      <c r="I4" s="46"/>
      <c r="J4" s="75" t="s">
        <v>199</v>
      </c>
      <c r="K4" s="76"/>
      <c r="L4" s="77"/>
      <c r="M4" s="46"/>
      <c r="N4" s="73" t="s">
        <v>200</v>
      </c>
      <c r="O4" s="73"/>
      <c r="P4" s="73"/>
      <c r="Q4" s="73"/>
      <c r="R4" s="73"/>
      <c r="S4" s="73"/>
      <c r="T4" s="46"/>
      <c r="U4" s="73" t="s">
        <v>201</v>
      </c>
      <c r="V4" s="73"/>
      <c r="W4" s="73"/>
      <c r="X4" s="73"/>
      <c r="Y4" s="73"/>
      <c r="Z4" s="73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620.20000000000005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25.9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8.8000000000000007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57.6</v>
      </c>
      <c r="G8" s="59">
        <f>'DRIs DATA 입력'!G8</f>
        <v>18.7</v>
      </c>
      <c r="H8" s="59">
        <f>'DRIs DATA 입력'!H8</f>
        <v>23.7</v>
      </c>
      <c r="I8" s="46"/>
      <c r="J8" s="59" t="s">
        <v>216</v>
      </c>
      <c r="K8" s="59">
        <f>'DRIs DATA 입력'!K8</f>
        <v>6.5</v>
      </c>
      <c r="L8" s="59">
        <f>'DRIs DATA 입력'!L8</f>
        <v>27.6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2" t="s">
        <v>217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3" t="s">
        <v>218</v>
      </c>
      <c r="B14" s="73"/>
      <c r="C14" s="73"/>
      <c r="D14" s="73"/>
      <c r="E14" s="73"/>
      <c r="F14" s="73"/>
      <c r="G14" s="46"/>
      <c r="H14" s="73" t="s">
        <v>219</v>
      </c>
      <c r="I14" s="73"/>
      <c r="J14" s="73"/>
      <c r="K14" s="73"/>
      <c r="L14" s="73"/>
      <c r="M14" s="73"/>
      <c r="N14" s="46"/>
      <c r="O14" s="73" t="s">
        <v>220</v>
      </c>
      <c r="P14" s="73"/>
      <c r="Q14" s="73"/>
      <c r="R14" s="73"/>
      <c r="S14" s="73"/>
      <c r="T14" s="73"/>
      <c r="U14" s="46"/>
      <c r="V14" s="73" t="s">
        <v>221</v>
      </c>
      <c r="W14" s="73"/>
      <c r="X14" s="73"/>
      <c r="Y14" s="73"/>
      <c r="Z14" s="73"/>
      <c r="AA14" s="73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154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9.3000000000000007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47.9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2" t="s">
        <v>223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3" t="s">
        <v>224</v>
      </c>
      <c r="B24" s="73"/>
      <c r="C24" s="73"/>
      <c r="D24" s="73"/>
      <c r="E24" s="73"/>
      <c r="F24" s="73"/>
      <c r="G24" s="46"/>
      <c r="H24" s="73" t="s">
        <v>225</v>
      </c>
      <c r="I24" s="73"/>
      <c r="J24" s="73"/>
      <c r="K24" s="73"/>
      <c r="L24" s="73"/>
      <c r="M24" s="73"/>
      <c r="N24" s="46"/>
      <c r="O24" s="73" t="s">
        <v>226</v>
      </c>
      <c r="P24" s="73"/>
      <c r="Q24" s="73"/>
      <c r="R24" s="73"/>
      <c r="S24" s="73"/>
      <c r="T24" s="73"/>
      <c r="U24" s="46"/>
      <c r="V24" s="73" t="s">
        <v>227</v>
      </c>
      <c r="W24" s="73"/>
      <c r="X24" s="73"/>
      <c r="Y24" s="73"/>
      <c r="Z24" s="73"/>
      <c r="AA24" s="73"/>
      <c r="AB24" s="46"/>
      <c r="AC24" s="73" t="s">
        <v>228</v>
      </c>
      <c r="AD24" s="73"/>
      <c r="AE24" s="73"/>
      <c r="AF24" s="73"/>
      <c r="AG24" s="73"/>
      <c r="AH24" s="73"/>
      <c r="AI24" s="46"/>
      <c r="AJ24" s="73" t="s">
        <v>229</v>
      </c>
      <c r="AK24" s="73"/>
      <c r="AL24" s="73"/>
      <c r="AM24" s="73"/>
      <c r="AN24" s="73"/>
      <c r="AO24" s="73"/>
      <c r="AP24" s="46"/>
      <c r="AQ24" s="73" t="s">
        <v>230</v>
      </c>
      <c r="AR24" s="73"/>
      <c r="AS24" s="73"/>
      <c r="AT24" s="73"/>
      <c r="AU24" s="73"/>
      <c r="AV24" s="73"/>
      <c r="AW24" s="46"/>
      <c r="AX24" s="73" t="s">
        <v>231</v>
      </c>
      <c r="AY24" s="73"/>
      <c r="AZ24" s="73"/>
      <c r="BA24" s="73"/>
      <c r="BB24" s="73"/>
      <c r="BC24" s="73"/>
      <c r="BD24" s="46"/>
      <c r="BE24" s="73" t="s">
        <v>232</v>
      </c>
      <c r="BF24" s="73"/>
      <c r="BG24" s="73"/>
      <c r="BH24" s="73"/>
      <c r="BI24" s="73"/>
      <c r="BJ24" s="73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28.5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4.2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166.3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2" t="s">
        <v>234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3" t="s">
        <v>235</v>
      </c>
      <c r="B34" s="73"/>
      <c r="C34" s="73"/>
      <c r="D34" s="73"/>
      <c r="E34" s="73"/>
      <c r="F34" s="73"/>
      <c r="G34" s="46"/>
      <c r="H34" s="73" t="s">
        <v>236</v>
      </c>
      <c r="I34" s="73"/>
      <c r="J34" s="73"/>
      <c r="K34" s="73"/>
      <c r="L34" s="73"/>
      <c r="M34" s="73"/>
      <c r="N34" s="46"/>
      <c r="O34" s="73" t="s">
        <v>237</v>
      </c>
      <c r="P34" s="73"/>
      <c r="Q34" s="73"/>
      <c r="R34" s="73"/>
      <c r="S34" s="73"/>
      <c r="T34" s="73"/>
      <c r="U34" s="46"/>
      <c r="V34" s="73" t="s">
        <v>238</v>
      </c>
      <c r="W34" s="73"/>
      <c r="X34" s="73"/>
      <c r="Y34" s="73"/>
      <c r="Z34" s="73"/>
      <c r="AA34" s="73"/>
      <c r="AB34" s="46"/>
      <c r="AC34" s="73" t="s">
        <v>239</v>
      </c>
      <c r="AD34" s="73"/>
      <c r="AE34" s="73"/>
      <c r="AF34" s="73"/>
      <c r="AG34" s="73"/>
      <c r="AH34" s="73"/>
      <c r="AI34" s="46"/>
      <c r="AJ34" s="73" t="s">
        <v>240</v>
      </c>
      <c r="AK34" s="73"/>
      <c r="AL34" s="73"/>
      <c r="AM34" s="73"/>
      <c r="AN34" s="73"/>
      <c r="AO34" s="73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162.5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393.1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1760.2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840.1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18.899999999999999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2" t="s">
        <v>241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6"/>
    </row>
    <row r="44" spans="1:68">
      <c r="A44" s="73" t="s">
        <v>242</v>
      </c>
      <c r="B44" s="73"/>
      <c r="C44" s="73"/>
      <c r="D44" s="73"/>
      <c r="E44" s="73"/>
      <c r="F44" s="73"/>
      <c r="G44" s="46"/>
      <c r="H44" s="73" t="s">
        <v>243</v>
      </c>
      <c r="I44" s="73"/>
      <c r="J44" s="73"/>
      <c r="K44" s="73"/>
      <c r="L44" s="73"/>
      <c r="M44" s="73"/>
      <c r="N44" s="46"/>
      <c r="O44" s="73" t="s">
        <v>244</v>
      </c>
      <c r="P44" s="73"/>
      <c r="Q44" s="73"/>
      <c r="R44" s="73"/>
      <c r="S44" s="73"/>
      <c r="T44" s="73"/>
      <c r="U44" s="46"/>
      <c r="V44" s="73" t="s">
        <v>245</v>
      </c>
      <c r="W44" s="73"/>
      <c r="X44" s="73"/>
      <c r="Y44" s="73"/>
      <c r="Z44" s="73"/>
      <c r="AA44" s="73"/>
      <c r="AB44" s="46"/>
      <c r="AC44" s="73" t="s">
        <v>246</v>
      </c>
      <c r="AD44" s="73"/>
      <c r="AE44" s="73"/>
      <c r="AF44" s="73"/>
      <c r="AG44" s="73"/>
      <c r="AH44" s="73"/>
      <c r="AI44" s="46"/>
      <c r="AJ44" s="73" t="s">
        <v>247</v>
      </c>
      <c r="AK44" s="73"/>
      <c r="AL44" s="73"/>
      <c r="AM44" s="73"/>
      <c r="AN44" s="73"/>
      <c r="AO44" s="73"/>
      <c r="AP44" s="46"/>
      <c r="AQ44" s="73" t="s">
        <v>248</v>
      </c>
      <c r="AR44" s="73"/>
      <c r="AS44" s="73"/>
      <c r="AT44" s="73"/>
      <c r="AU44" s="73"/>
      <c r="AV44" s="73"/>
      <c r="AW44" s="46"/>
      <c r="AX44" s="73" t="s">
        <v>249</v>
      </c>
      <c r="AY44" s="73"/>
      <c r="AZ44" s="73"/>
      <c r="BA44" s="73"/>
      <c r="BB44" s="73"/>
      <c r="BC44" s="73"/>
      <c r="BD44" s="46"/>
      <c r="BE44" s="73" t="s">
        <v>250</v>
      </c>
      <c r="BF44" s="73"/>
      <c r="BG44" s="73"/>
      <c r="BH44" s="73"/>
      <c r="BI44" s="73"/>
      <c r="BJ44" s="73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5.0999999999999996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3.3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237.5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0.7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135.30000000000001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31.5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P46"/>
    </sheetView>
  </sheetViews>
  <sheetFormatPr defaultColWidth="9" defaultRowHeight="15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>
      <c r="A1" s="62" t="s">
        <v>276</v>
      </c>
      <c r="B1" s="61" t="s">
        <v>278</v>
      </c>
      <c r="G1" s="62" t="s">
        <v>277</v>
      </c>
      <c r="H1" s="61" t="s">
        <v>279</v>
      </c>
    </row>
    <row r="3" spans="1:27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spans="1:27">
      <c r="A4" s="66" t="s">
        <v>56</v>
      </c>
      <c r="B4" s="66"/>
      <c r="C4" s="66"/>
      <c r="E4" s="68" t="s">
        <v>198</v>
      </c>
      <c r="F4" s="69"/>
      <c r="G4" s="69"/>
      <c r="H4" s="70"/>
      <c r="J4" s="68" t="s">
        <v>199</v>
      </c>
      <c r="K4" s="69"/>
      <c r="L4" s="70"/>
      <c r="N4" s="66" t="s">
        <v>200</v>
      </c>
      <c r="O4" s="66"/>
      <c r="P4" s="66"/>
      <c r="Q4" s="66"/>
      <c r="R4" s="66"/>
      <c r="S4" s="66"/>
      <c r="U4" s="66" t="s">
        <v>201</v>
      </c>
      <c r="V4" s="66"/>
      <c r="W4" s="66"/>
      <c r="X4" s="66"/>
      <c r="Y4" s="66"/>
      <c r="Z4" s="66"/>
    </row>
    <row r="5" spans="1:27">
      <c r="A5" s="66"/>
      <c r="B5" s="66" t="s">
        <v>202</v>
      </c>
      <c r="C5" s="66" t="s">
        <v>203</v>
      </c>
      <c r="E5" s="66"/>
      <c r="F5" s="66" t="s">
        <v>204</v>
      </c>
      <c r="G5" s="66" t="s">
        <v>205</v>
      </c>
      <c r="H5" s="66" t="s">
        <v>200</v>
      </c>
      <c r="J5" s="66"/>
      <c r="K5" s="66" t="s">
        <v>206</v>
      </c>
      <c r="L5" s="66" t="s">
        <v>207</v>
      </c>
      <c r="N5" s="66"/>
      <c r="O5" s="66" t="s">
        <v>208</v>
      </c>
      <c r="P5" s="66" t="s">
        <v>209</v>
      </c>
      <c r="Q5" s="66" t="s">
        <v>210</v>
      </c>
      <c r="R5" s="66" t="s">
        <v>211</v>
      </c>
      <c r="S5" s="66" t="s">
        <v>203</v>
      </c>
      <c r="U5" s="66"/>
      <c r="V5" s="66" t="s">
        <v>208</v>
      </c>
      <c r="W5" s="66" t="s">
        <v>209</v>
      </c>
      <c r="X5" s="66" t="s">
        <v>210</v>
      </c>
      <c r="Y5" s="66" t="s">
        <v>211</v>
      </c>
      <c r="Z5" s="66" t="s">
        <v>203</v>
      </c>
    </row>
    <row r="6" spans="1:27">
      <c r="A6" s="66" t="s">
        <v>56</v>
      </c>
      <c r="B6" s="66">
        <v>2200</v>
      </c>
      <c r="C6" s="66">
        <v>620.20000000000005</v>
      </c>
      <c r="E6" s="66" t="s">
        <v>212</v>
      </c>
      <c r="F6" s="66">
        <v>55</v>
      </c>
      <c r="G6" s="66">
        <v>15</v>
      </c>
      <c r="H6" s="66">
        <v>7</v>
      </c>
      <c r="J6" s="66" t="s">
        <v>212</v>
      </c>
      <c r="K6" s="66">
        <v>0.1</v>
      </c>
      <c r="L6" s="66">
        <v>4</v>
      </c>
      <c r="N6" s="66" t="s">
        <v>213</v>
      </c>
      <c r="O6" s="66">
        <v>50</v>
      </c>
      <c r="P6" s="66">
        <v>60</v>
      </c>
      <c r="Q6" s="66">
        <v>0</v>
      </c>
      <c r="R6" s="66">
        <v>0</v>
      </c>
      <c r="S6" s="66">
        <v>25.9</v>
      </c>
      <c r="U6" s="66" t="s">
        <v>214</v>
      </c>
      <c r="V6" s="66">
        <v>0</v>
      </c>
      <c r="W6" s="66">
        <v>0</v>
      </c>
      <c r="X6" s="66">
        <v>25</v>
      </c>
      <c r="Y6" s="66">
        <v>0</v>
      </c>
      <c r="Z6" s="66">
        <v>8.8000000000000007</v>
      </c>
    </row>
    <row r="7" spans="1:27">
      <c r="E7" s="66" t="s">
        <v>215</v>
      </c>
      <c r="F7" s="66">
        <v>65</v>
      </c>
      <c r="G7" s="66">
        <v>30</v>
      </c>
      <c r="H7" s="66">
        <v>20</v>
      </c>
      <c r="J7" s="66" t="s">
        <v>215</v>
      </c>
      <c r="K7" s="66">
        <v>1</v>
      </c>
      <c r="L7" s="66">
        <v>10</v>
      </c>
    </row>
    <row r="8" spans="1:27">
      <c r="E8" s="66" t="s">
        <v>216</v>
      </c>
      <c r="F8" s="66">
        <v>57.6</v>
      </c>
      <c r="G8" s="66">
        <v>18.7</v>
      </c>
      <c r="H8" s="66">
        <v>23.7</v>
      </c>
      <c r="J8" s="66" t="s">
        <v>216</v>
      </c>
      <c r="K8" s="66">
        <v>6.5</v>
      </c>
      <c r="L8" s="66">
        <v>27.6</v>
      </c>
    </row>
    <row r="13" spans="1:27">
      <c r="A13" s="65" t="s">
        <v>217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>
      <c r="A14" s="66" t="s">
        <v>218</v>
      </c>
      <c r="B14" s="66"/>
      <c r="C14" s="66"/>
      <c r="D14" s="66"/>
      <c r="E14" s="66"/>
      <c r="F14" s="66"/>
      <c r="H14" s="66" t="s">
        <v>219</v>
      </c>
      <c r="I14" s="66"/>
      <c r="J14" s="66"/>
      <c r="K14" s="66"/>
      <c r="L14" s="66"/>
      <c r="M14" s="66"/>
      <c r="O14" s="66" t="s">
        <v>220</v>
      </c>
      <c r="P14" s="66"/>
      <c r="Q14" s="66"/>
      <c r="R14" s="66"/>
      <c r="S14" s="66"/>
      <c r="T14" s="66"/>
      <c r="V14" s="66" t="s">
        <v>221</v>
      </c>
      <c r="W14" s="66"/>
      <c r="X14" s="66"/>
      <c r="Y14" s="66"/>
      <c r="Z14" s="66"/>
      <c r="AA14" s="66"/>
    </row>
    <row r="15" spans="1:27">
      <c r="A15" s="66"/>
      <c r="B15" s="66" t="s">
        <v>208</v>
      </c>
      <c r="C15" s="66" t="s">
        <v>209</v>
      </c>
      <c r="D15" s="66" t="s">
        <v>210</v>
      </c>
      <c r="E15" s="66" t="s">
        <v>211</v>
      </c>
      <c r="F15" s="66" t="s">
        <v>203</v>
      </c>
      <c r="H15" s="66"/>
      <c r="I15" s="66" t="s">
        <v>208</v>
      </c>
      <c r="J15" s="66" t="s">
        <v>209</v>
      </c>
      <c r="K15" s="66" t="s">
        <v>210</v>
      </c>
      <c r="L15" s="66" t="s">
        <v>211</v>
      </c>
      <c r="M15" s="66" t="s">
        <v>203</v>
      </c>
      <c r="O15" s="66"/>
      <c r="P15" s="66" t="s">
        <v>208</v>
      </c>
      <c r="Q15" s="66" t="s">
        <v>209</v>
      </c>
      <c r="R15" s="66" t="s">
        <v>210</v>
      </c>
      <c r="S15" s="66" t="s">
        <v>211</v>
      </c>
      <c r="T15" s="66" t="s">
        <v>203</v>
      </c>
      <c r="V15" s="66"/>
      <c r="W15" s="66" t="s">
        <v>208</v>
      </c>
      <c r="X15" s="66" t="s">
        <v>209</v>
      </c>
      <c r="Y15" s="66" t="s">
        <v>210</v>
      </c>
      <c r="Z15" s="66" t="s">
        <v>211</v>
      </c>
      <c r="AA15" s="66" t="s">
        <v>203</v>
      </c>
    </row>
    <row r="16" spans="1:27">
      <c r="A16" s="66" t="s">
        <v>222</v>
      </c>
      <c r="B16" s="66">
        <v>530</v>
      </c>
      <c r="C16" s="66">
        <v>750</v>
      </c>
      <c r="D16" s="66">
        <v>0</v>
      </c>
      <c r="E16" s="66">
        <v>3000</v>
      </c>
      <c r="F16" s="66">
        <v>154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9.3000000000000007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2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47.9</v>
      </c>
    </row>
    <row r="23" spans="1:62">
      <c r="A23" s="65" t="s">
        <v>223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>
      <c r="A24" s="66" t="s">
        <v>224</v>
      </c>
      <c r="B24" s="66"/>
      <c r="C24" s="66"/>
      <c r="D24" s="66"/>
      <c r="E24" s="66"/>
      <c r="F24" s="66"/>
      <c r="H24" s="66" t="s">
        <v>225</v>
      </c>
      <c r="I24" s="66"/>
      <c r="J24" s="66"/>
      <c r="K24" s="66"/>
      <c r="L24" s="66"/>
      <c r="M24" s="66"/>
      <c r="O24" s="66" t="s">
        <v>226</v>
      </c>
      <c r="P24" s="66"/>
      <c r="Q24" s="66"/>
      <c r="R24" s="66"/>
      <c r="S24" s="66"/>
      <c r="T24" s="66"/>
      <c r="V24" s="66" t="s">
        <v>227</v>
      </c>
      <c r="W24" s="66"/>
      <c r="X24" s="66"/>
      <c r="Y24" s="66"/>
      <c r="Z24" s="66"/>
      <c r="AA24" s="66"/>
      <c r="AC24" s="66" t="s">
        <v>228</v>
      </c>
      <c r="AD24" s="66"/>
      <c r="AE24" s="66"/>
      <c r="AF24" s="66"/>
      <c r="AG24" s="66"/>
      <c r="AH24" s="66"/>
      <c r="AJ24" s="66" t="s">
        <v>229</v>
      </c>
      <c r="AK24" s="66"/>
      <c r="AL24" s="66"/>
      <c r="AM24" s="66"/>
      <c r="AN24" s="66"/>
      <c r="AO24" s="66"/>
      <c r="AQ24" s="66" t="s">
        <v>230</v>
      </c>
      <c r="AR24" s="66"/>
      <c r="AS24" s="66"/>
      <c r="AT24" s="66"/>
      <c r="AU24" s="66"/>
      <c r="AV24" s="66"/>
      <c r="AX24" s="66" t="s">
        <v>231</v>
      </c>
      <c r="AY24" s="66"/>
      <c r="AZ24" s="66"/>
      <c r="BA24" s="66"/>
      <c r="BB24" s="66"/>
      <c r="BC24" s="66"/>
      <c r="BE24" s="66" t="s">
        <v>232</v>
      </c>
      <c r="BF24" s="66"/>
      <c r="BG24" s="66"/>
      <c r="BH24" s="66"/>
      <c r="BI24" s="66"/>
      <c r="BJ24" s="66"/>
    </row>
    <row r="25" spans="1:62">
      <c r="A25" s="66"/>
      <c r="B25" s="66" t="s">
        <v>208</v>
      </c>
      <c r="C25" s="66" t="s">
        <v>209</v>
      </c>
      <c r="D25" s="66" t="s">
        <v>210</v>
      </c>
      <c r="E25" s="66" t="s">
        <v>211</v>
      </c>
      <c r="F25" s="66" t="s">
        <v>203</v>
      </c>
      <c r="H25" s="66"/>
      <c r="I25" s="66" t="s">
        <v>208</v>
      </c>
      <c r="J25" s="66" t="s">
        <v>209</v>
      </c>
      <c r="K25" s="66" t="s">
        <v>210</v>
      </c>
      <c r="L25" s="66" t="s">
        <v>211</v>
      </c>
      <c r="M25" s="66" t="s">
        <v>203</v>
      </c>
      <c r="O25" s="66"/>
      <c r="P25" s="66" t="s">
        <v>208</v>
      </c>
      <c r="Q25" s="66" t="s">
        <v>209</v>
      </c>
      <c r="R25" s="66" t="s">
        <v>210</v>
      </c>
      <c r="S25" s="66" t="s">
        <v>211</v>
      </c>
      <c r="T25" s="66" t="s">
        <v>203</v>
      </c>
      <c r="V25" s="66"/>
      <c r="W25" s="66" t="s">
        <v>208</v>
      </c>
      <c r="X25" s="66" t="s">
        <v>209</v>
      </c>
      <c r="Y25" s="66" t="s">
        <v>210</v>
      </c>
      <c r="Z25" s="66" t="s">
        <v>211</v>
      </c>
      <c r="AA25" s="66" t="s">
        <v>203</v>
      </c>
      <c r="AC25" s="66"/>
      <c r="AD25" s="66" t="s">
        <v>208</v>
      </c>
      <c r="AE25" s="66" t="s">
        <v>209</v>
      </c>
      <c r="AF25" s="66" t="s">
        <v>210</v>
      </c>
      <c r="AG25" s="66" t="s">
        <v>211</v>
      </c>
      <c r="AH25" s="66" t="s">
        <v>203</v>
      </c>
      <c r="AJ25" s="66"/>
      <c r="AK25" s="66" t="s">
        <v>208</v>
      </c>
      <c r="AL25" s="66" t="s">
        <v>209</v>
      </c>
      <c r="AM25" s="66" t="s">
        <v>210</v>
      </c>
      <c r="AN25" s="66" t="s">
        <v>211</v>
      </c>
      <c r="AO25" s="66" t="s">
        <v>203</v>
      </c>
      <c r="AQ25" s="66"/>
      <c r="AR25" s="66" t="s">
        <v>208</v>
      </c>
      <c r="AS25" s="66" t="s">
        <v>209</v>
      </c>
      <c r="AT25" s="66" t="s">
        <v>210</v>
      </c>
      <c r="AU25" s="66" t="s">
        <v>211</v>
      </c>
      <c r="AV25" s="66" t="s">
        <v>203</v>
      </c>
      <c r="AX25" s="66"/>
      <c r="AY25" s="66" t="s">
        <v>208</v>
      </c>
      <c r="AZ25" s="66" t="s">
        <v>209</v>
      </c>
      <c r="BA25" s="66" t="s">
        <v>210</v>
      </c>
      <c r="BB25" s="66" t="s">
        <v>211</v>
      </c>
      <c r="BC25" s="66" t="s">
        <v>203</v>
      </c>
      <c r="BE25" s="66"/>
      <c r="BF25" s="66" t="s">
        <v>208</v>
      </c>
      <c r="BG25" s="66" t="s">
        <v>209</v>
      </c>
      <c r="BH25" s="66" t="s">
        <v>210</v>
      </c>
      <c r="BI25" s="66" t="s">
        <v>211</v>
      </c>
      <c r="BJ25" s="66" t="s">
        <v>203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28.5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0.6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0.6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4.2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1</v>
      </c>
      <c r="AJ26" s="66" t="s">
        <v>233</v>
      </c>
      <c r="AK26" s="66">
        <v>320</v>
      </c>
      <c r="AL26" s="66">
        <v>400</v>
      </c>
      <c r="AM26" s="66">
        <v>0</v>
      </c>
      <c r="AN26" s="66">
        <v>1000</v>
      </c>
      <c r="AO26" s="66">
        <v>166.3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3.2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1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0.5</v>
      </c>
    </row>
    <row r="33" spans="1:68">
      <c r="A33" s="65" t="s">
        <v>234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>
      <c r="A34" s="66" t="s">
        <v>235</v>
      </c>
      <c r="B34" s="66"/>
      <c r="C34" s="66"/>
      <c r="D34" s="66"/>
      <c r="E34" s="66"/>
      <c r="F34" s="66"/>
      <c r="H34" s="66" t="s">
        <v>236</v>
      </c>
      <c r="I34" s="66"/>
      <c r="J34" s="66"/>
      <c r="K34" s="66"/>
      <c r="L34" s="66"/>
      <c r="M34" s="66"/>
      <c r="O34" s="66" t="s">
        <v>237</v>
      </c>
      <c r="P34" s="66"/>
      <c r="Q34" s="66"/>
      <c r="R34" s="66"/>
      <c r="S34" s="66"/>
      <c r="T34" s="66"/>
      <c r="V34" s="66" t="s">
        <v>238</v>
      </c>
      <c r="W34" s="66"/>
      <c r="X34" s="66"/>
      <c r="Y34" s="66"/>
      <c r="Z34" s="66"/>
      <c r="AA34" s="66"/>
      <c r="AC34" s="66" t="s">
        <v>239</v>
      </c>
      <c r="AD34" s="66"/>
      <c r="AE34" s="66"/>
      <c r="AF34" s="66"/>
      <c r="AG34" s="66"/>
      <c r="AH34" s="66"/>
      <c r="AJ34" s="66" t="s">
        <v>240</v>
      </c>
      <c r="AK34" s="66"/>
      <c r="AL34" s="66"/>
      <c r="AM34" s="66"/>
      <c r="AN34" s="66"/>
      <c r="AO34" s="66"/>
    </row>
    <row r="35" spans="1:68">
      <c r="A35" s="66"/>
      <c r="B35" s="66" t="s">
        <v>208</v>
      </c>
      <c r="C35" s="66" t="s">
        <v>209</v>
      </c>
      <c r="D35" s="66" t="s">
        <v>210</v>
      </c>
      <c r="E35" s="66" t="s">
        <v>211</v>
      </c>
      <c r="F35" s="66" t="s">
        <v>203</v>
      </c>
      <c r="H35" s="66"/>
      <c r="I35" s="66" t="s">
        <v>208</v>
      </c>
      <c r="J35" s="66" t="s">
        <v>209</v>
      </c>
      <c r="K35" s="66" t="s">
        <v>210</v>
      </c>
      <c r="L35" s="66" t="s">
        <v>211</v>
      </c>
      <c r="M35" s="66" t="s">
        <v>203</v>
      </c>
      <c r="O35" s="66"/>
      <c r="P35" s="66" t="s">
        <v>208</v>
      </c>
      <c r="Q35" s="66" t="s">
        <v>209</v>
      </c>
      <c r="R35" s="66" t="s">
        <v>210</v>
      </c>
      <c r="S35" s="66" t="s">
        <v>211</v>
      </c>
      <c r="T35" s="66" t="s">
        <v>203</v>
      </c>
      <c r="V35" s="66"/>
      <c r="W35" s="66" t="s">
        <v>208</v>
      </c>
      <c r="X35" s="66" t="s">
        <v>209</v>
      </c>
      <c r="Y35" s="66" t="s">
        <v>210</v>
      </c>
      <c r="Z35" s="66" t="s">
        <v>211</v>
      </c>
      <c r="AA35" s="66" t="s">
        <v>203</v>
      </c>
      <c r="AC35" s="66"/>
      <c r="AD35" s="66" t="s">
        <v>208</v>
      </c>
      <c r="AE35" s="66" t="s">
        <v>209</v>
      </c>
      <c r="AF35" s="66" t="s">
        <v>210</v>
      </c>
      <c r="AG35" s="66" t="s">
        <v>211</v>
      </c>
      <c r="AH35" s="66" t="s">
        <v>203</v>
      </c>
      <c r="AJ35" s="66"/>
      <c r="AK35" s="66" t="s">
        <v>208</v>
      </c>
      <c r="AL35" s="66" t="s">
        <v>209</v>
      </c>
      <c r="AM35" s="66" t="s">
        <v>210</v>
      </c>
      <c r="AN35" s="66" t="s">
        <v>211</v>
      </c>
      <c r="AO35" s="66" t="s">
        <v>203</v>
      </c>
    </row>
    <row r="36" spans="1:68">
      <c r="A36" s="66" t="s">
        <v>17</v>
      </c>
      <c r="B36" s="66">
        <v>600</v>
      </c>
      <c r="C36" s="66">
        <v>750</v>
      </c>
      <c r="D36" s="66">
        <v>0</v>
      </c>
      <c r="E36" s="66">
        <v>2000</v>
      </c>
      <c r="F36" s="66">
        <v>162.5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393.1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1760.2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840.1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18.899999999999999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39</v>
      </c>
    </row>
    <row r="43" spans="1:68">
      <c r="A43" s="65" t="s">
        <v>241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</row>
    <row r="44" spans="1:68">
      <c r="A44" s="66" t="s">
        <v>242</v>
      </c>
      <c r="B44" s="66"/>
      <c r="C44" s="66"/>
      <c r="D44" s="66"/>
      <c r="E44" s="66"/>
      <c r="F44" s="66"/>
      <c r="H44" s="66" t="s">
        <v>243</v>
      </c>
      <c r="I44" s="66"/>
      <c r="J44" s="66"/>
      <c r="K44" s="66"/>
      <c r="L44" s="66"/>
      <c r="M44" s="66"/>
      <c r="O44" s="66" t="s">
        <v>244</v>
      </c>
      <c r="P44" s="66"/>
      <c r="Q44" s="66"/>
      <c r="R44" s="66"/>
      <c r="S44" s="66"/>
      <c r="T44" s="66"/>
      <c r="V44" s="66" t="s">
        <v>245</v>
      </c>
      <c r="W44" s="66"/>
      <c r="X44" s="66"/>
      <c r="Y44" s="66"/>
      <c r="Z44" s="66"/>
      <c r="AA44" s="66"/>
      <c r="AC44" s="66" t="s">
        <v>246</v>
      </c>
      <c r="AD44" s="66"/>
      <c r="AE44" s="66"/>
      <c r="AF44" s="66"/>
      <c r="AG44" s="66"/>
      <c r="AH44" s="66"/>
      <c r="AJ44" s="66" t="s">
        <v>247</v>
      </c>
      <c r="AK44" s="66"/>
      <c r="AL44" s="66"/>
      <c r="AM44" s="66"/>
      <c r="AN44" s="66"/>
      <c r="AO44" s="66"/>
      <c r="AQ44" s="66" t="s">
        <v>248</v>
      </c>
      <c r="AR44" s="66"/>
      <c r="AS44" s="66"/>
      <c r="AT44" s="66"/>
      <c r="AU44" s="66"/>
      <c r="AV44" s="66"/>
      <c r="AX44" s="66" t="s">
        <v>249</v>
      </c>
      <c r="AY44" s="66"/>
      <c r="AZ44" s="66"/>
      <c r="BA44" s="66"/>
      <c r="BB44" s="66"/>
      <c r="BC44" s="66"/>
      <c r="BE44" s="66" t="s">
        <v>250</v>
      </c>
      <c r="BF44" s="66"/>
      <c r="BG44" s="66"/>
      <c r="BH44" s="66"/>
      <c r="BI44" s="66"/>
      <c r="BJ44" s="66"/>
    </row>
    <row r="45" spans="1:68">
      <c r="A45" s="66"/>
      <c r="B45" s="66" t="s">
        <v>208</v>
      </c>
      <c r="C45" s="66" t="s">
        <v>209</v>
      </c>
      <c r="D45" s="66" t="s">
        <v>210</v>
      </c>
      <c r="E45" s="66" t="s">
        <v>211</v>
      </c>
      <c r="F45" s="66" t="s">
        <v>203</v>
      </c>
      <c r="H45" s="66"/>
      <c r="I45" s="66" t="s">
        <v>208</v>
      </c>
      <c r="J45" s="66" t="s">
        <v>209</v>
      </c>
      <c r="K45" s="66" t="s">
        <v>210</v>
      </c>
      <c r="L45" s="66" t="s">
        <v>211</v>
      </c>
      <c r="M45" s="66" t="s">
        <v>203</v>
      </c>
      <c r="O45" s="66"/>
      <c r="P45" s="66" t="s">
        <v>208</v>
      </c>
      <c r="Q45" s="66" t="s">
        <v>209</v>
      </c>
      <c r="R45" s="66" t="s">
        <v>210</v>
      </c>
      <c r="S45" s="66" t="s">
        <v>211</v>
      </c>
      <c r="T45" s="66" t="s">
        <v>203</v>
      </c>
      <c r="V45" s="66"/>
      <c r="W45" s="66" t="s">
        <v>208</v>
      </c>
      <c r="X45" s="66" t="s">
        <v>209</v>
      </c>
      <c r="Y45" s="66" t="s">
        <v>210</v>
      </c>
      <c r="Z45" s="66" t="s">
        <v>211</v>
      </c>
      <c r="AA45" s="66" t="s">
        <v>203</v>
      </c>
      <c r="AC45" s="66"/>
      <c r="AD45" s="66" t="s">
        <v>208</v>
      </c>
      <c r="AE45" s="66" t="s">
        <v>209</v>
      </c>
      <c r="AF45" s="66" t="s">
        <v>210</v>
      </c>
      <c r="AG45" s="66" t="s">
        <v>211</v>
      </c>
      <c r="AH45" s="66" t="s">
        <v>203</v>
      </c>
      <c r="AJ45" s="66"/>
      <c r="AK45" s="66" t="s">
        <v>208</v>
      </c>
      <c r="AL45" s="66" t="s">
        <v>209</v>
      </c>
      <c r="AM45" s="66" t="s">
        <v>210</v>
      </c>
      <c r="AN45" s="66" t="s">
        <v>211</v>
      </c>
      <c r="AO45" s="66" t="s">
        <v>203</v>
      </c>
      <c r="AQ45" s="66"/>
      <c r="AR45" s="66" t="s">
        <v>208</v>
      </c>
      <c r="AS45" s="66" t="s">
        <v>209</v>
      </c>
      <c r="AT45" s="66" t="s">
        <v>210</v>
      </c>
      <c r="AU45" s="66" t="s">
        <v>211</v>
      </c>
      <c r="AV45" s="66" t="s">
        <v>203</v>
      </c>
      <c r="AX45" s="66"/>
      <c r="AY45" s="66" t="s">
        <v>208</v>
      </c>
      <c r="AZ45" s="66" t="s">
        <v>209</v>
      </c>
      <c r="BA45" s="66" t="s">
        <v>210</v>
      </c>
      <c r="BB45" s="66" t="s">
        <v>211</v>
      </c>
      <c r="BC45" s="66" t="s">
        <v>203</v>
      </c>
      <c r="BE45" s="66"/>
      <c r="BF45" s="66" t="s">
        <v>208</v>
      </c>
      <c r="BG45" s="66" t="s">
        <v>209</v>
      </c>
      <c r="BH45" s="66" t="s">
        <v>210</v>
      </c>
      <c r="BI45" s="66" t="s">
        <v>211</v>
      </c>
      <c r="BJ45" s="66" t="s">
        <v>203</v>
      </c>
    </row>
    <row r="46" spans="1:68">
      <c r="A46" s="66" t="s">
        <v>23</v>
      </c>
      <c r="B46" s="66">
        <v>7</v>
      </c>
      <c r="C46" s="66">
        <v>10</v>
      </c>
      <c r="D46" s="66">
        <v>0</v>
      </c>
      <c r="E46" s="66">
        <v>45</v>
      </c>
      <c r="F46" s="66">
        <v>5.0999999999999996</v>
      </c>
      <c r="H46" s="66" t="s">
        <v>24</v>
      </c>
      <c r="I46" s="66">
        <v>8</v>
      </c>
      <c r="J46" s="66">
        <v>9</v>
      </c>
      <c r="K46" s="66">
        <v>0</v>
      </c>
      <c r="L46" s="66">
        <v>35</v>
      </c>
      <c r="M46" s="66">
        <v>3.3</v>
      </c>
      <c r="O46" s="66" t="s">
        <v>251</v>
      </c>
      <c r="P46" s="66">
        <v>600</v>
      </c>
      <c r="Q46" s="66">
        <v>800</v>
      </c>
      <c r="R46" s="66">
        <v>0</v>
      </c>
      <c r="S46" s="66">
        <v>10000</v>
      </c>
      <c r="T46" s="66">
        <v>237.5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0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0.7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135.30000000000001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31.5</v>
      </c>
      <c r="AX46" s="66" t="s">
        <v>252</v>
      </c>
      <c r="AY46" s="66"/>
      <c r="AZ46" s="66"/>
      <c r="BA46" s="66"/>
      <c r="BB46" s="66"/>
      <c r="BC46" s="66"/>
      <c r="BE46" s="66" t="s">
        <v>253</v>
      </c>
      <c r="BF46" s="66"/>
      <c r="BG46" s="66"/>
      <c r="BH46" s="66"/>
      <c r="BI46" s="66"/>
      <c r="BJ46" s="6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0" customFormat="1">
      <c r="A2" s="60" t="s">
        <v>280</v>
      </c>
      <c r="B2" s="60" t="s">
        <v>281</v>
      </c>
      <c r="C2" s="60" t="s">
        <v>282</v>
      </c>
      <c r="D2" s="60">
        <v>60</v>
      </c>
      <c r="E2" s="60">
        <v>620.23320000000001</v>
      </c>
      <c r="F2" s="60">
        <v>62.851844999999997</v>
      </c>
      <c r="G2" s="60">
        <v>20.44416</v>
      </c>
      <c r="H2" s="60">
        <v>13.033337</v>
      </c>
      <c r="I2" s="60">
        <v>7.4108229999999997</v>
      </c>
      <c r="J2" s="60">
        <v>25.878724999999999</v>
      </c>
      <c r="K2" s="60">
        <v>12.4783325</v>
      </c>
      <c r="L2" s="60">
        <v>13.400392999999999</v>
      </c>
      <c r="M2" s="60">
        <v>8.8027169999999995</v>
      </c>
      <c r="N2" s="60">
        <v>1.2841473000000001</v>
      </c>
      <c r="O2" s="60">
        <v>5.0483989999999999</v>
      </c>
      <c r="P2" s="60">
        <v>321.80340000000001</v>
      </c>
      <c r="Q2" s="60">
        <v>8.1285559999999997</v>
      </c>
      <c r="R2" s="60">
        <v>154.01927000000001</v>
      </c>
      <c r="S2" s="60">
        <v>52.067734000000002</v>
      </c>
      <c r="T2" s="60">
        <v>1223.4183</v>
      </c>
      <c r="U2" s="60">
        <v>1.9577205</v>
      </c>
      <c r="V2" s="60">
        <v>9.3293330000000001</v>
      </c>
      <c r="W2" s="60">
        <v>47.936979999999998</v>
      </c>
      <c r="X2" s="60">
        <v>28.510684999999999</v>
      </c>
      <c r="Y2" s="60">
        <v>0.60302449999999996</v>
      </c>
      <c r="Z2" s="60">
        <v>0.61734259999999996</v>
      </c>
      <c r="AA2" s="60">
        <v>4.1680339999999996</v>
      </c>
      <c r="AB2" s="60">
        <v>0.99786339999999996</v>
      </c>
      <c r="AC2" s="60">
        <v>166.26181</v>
      </c>
      <c r="AD2" s="60">
        <v>3.2406975999999998</v>
      </c>
      <c r="AE2" s="60">
        <v>0.97030939999999999</v>
      </c>
      <c r="AF2" s="60">
        <v>0.49025102999999998</v>
      </c>
      <c r="AG2" s="60">
        <v>162.49080000000001</v>
      </c>
      <c r="AH2" s="60">
        <v>90.579949999999997</v>
      </c>
      <c r="AI2" s="60">
        <v>71.910849999999996</v>
      </c>
      <c r="AJ2" s="60">
        <v>393.10165000000001</v>
      </c>
      <c r="AK2" s="60">
        <v>1760.1611</v>
      </c>
      <c r="AL2" s="60">
        <v>18.884654999999999</v>
      </c>
      <c r="AM2" s="60">
        <v>840.06269999999995</v>
      </c>
      <c r="AN2" s="60">
        <v>39.024548000000003</v>
      </c>
      <c r="AO2" s="60">
        <v>5.0906529999999997</v>
      </c>
      <c r="AP2" s="60">
        <v>3.2232620000000001</v>
      </c>
      <c r="AQ2" s="60">
        <v>1.8673907999999999</v>
      </c>
      <c r="AR2" s="60">
        <v>3.3420846000000002</v>
      </c>
      <c r="AS2" s="60">
        <v>237.46448000000001</v>
      </c>
      <c r="AT2" s="60">
        <v>1.7796589000000002E-2</v>
      </c>
      <c r="AU2" s="60">
        <v>0.71196110000000001</v>
      </c>
      <c r="AV2" s="60">
        <v>135.34206</v>
      </c>
      <c r="AW2" s="60">
        <v>31.506827999999999</v>
      </c>
      <c r="AX2" s="60">
        <v>1.8880060000000001E-2</v>
      </c>
      <c r="AY2" s="60">
        <v>0.52537730000000005</v>
      </c>
      <c r="AZ2" s="60">
        <v>195.20929000000001</v>
      </c>
      <c r="BA2" s="60">
        <v>24.825068000000002</v>
      </c>
      <c r="BB2" s="60">
        <v>6.4718119999999999</v>
      </c>
      <c r="BC2" s="60">
        <v>8.0581929999999993</v>
      </c>
      <c r="BD2" s="60">
        <v>10.292121</v>
      </c>
      <c r="BE2" s="60">
        <v>0.83844954000000005</v>
      </c>
      <c r="BF2" s="60">
        <v>4.7879949999999996</v>
      </c>
      <c r="BG2" s="60">
        <v>5.7591399999999996E-4</v>
      </c>
      <c r="BH2" s="60">
        <v>7.1173199999999997E-4</v>
      </c>
      <c r="BI2" s="60">
        <v>6.6211799999999995E-4</v>
      </c>
      <c r="BJ2" s="60">
        <v>1.7868439999999999E-2</v>
      </c>
      <c r="BK2" s="165">
        <v>4.4301100000000002E-5</v>
      </c>
      <c r="BL2" s="60">
        <v>3.4676182999999999E-2</v>
      </c>
      <c r="BM2" s="60">
        <v>0.96652174000000002</v>
      </c>
      <c r="BN2" s="60">
        <v>0.13282362</v>
      </c>
      <c r="BO2" s="60">
        <v>19.894431999999998</v>
      </c>
      <c r="BP2" s="60">
        <v>3.0487323000000002</v>
      </c>
      <c r="BQ2" s="60">
        <v>5.8311843999999997</v>
      </c>
      <c r="BR2" s="60">
        <v>27.682532999999999</v>
      </c>
      <c r="BS2" s="60">
        <v>18.115465</v>
      </c>
      <c r="BT2" s="60">
        <v>2.2700602999999999</v>
      </c>
      <c r="BU2" s="60">
        <v>1.2446705000000001E-2</v>
      </c>
      <c r="BV2" s="60">
        <v>5.0189896999999997E-2</v>
      </c>
      <c r="BW2" s="60">
        <v>0.17156044000000001</v>
      </c>
      <c r="BX2" s="60">
        <v>0.52375954000000002</v>
      </c>
      <c r="BY2" s="60">
        <v>7.0371420000000004E-2</v>
      </c>
      <c r="BZ2" s="60">
        <v>1.04249E-4</v>
      </c>
      <c r="CA2" s="60">
        <v>0.78336709999999998</v>
      </c>
      <c r="CB2" s="60">
        <v>2.9823855E-2</v>
      </c>
      <c r="CC2" s="60">
        <v>3.2195527000000002E-2</v>
      </c>
      <c r="CD2" s="60">
        <v>0.93171464999999998</v>
      </c>
      <c r="CE2" s="60">
        <v>4.0934249999999998E-2</v>
      </c>
      <c r="CF2" s="60">
        <v>0.17171238</v>
      </c>
      <c r="CG2" s="60">
        <v>0</v>
      </c>
      <c r="CH2" s="60">
        <v>8.7581599999999992E-3</v>
      </c>
      <c r="CI2" s="165">
        <v>1.94286E-7</v>
      </c>
      <c r="CJ2" s="60">
        <v>2.0887655999999999</v>
      </c>
      <c r="CK2" s="60">
        <v>1.1029809999999999E-2</v>
      </c>
      <c r="CL2" s="60">
        <v>0.39796146999999998</v>
      </c>
      <c r="CM2" s="60">
        <v>0.95123800000000003</v>
      </c>
      <c r="CN2" s="60">
        <v>1039.3865000000001</v>
      </c>
      <c r="CO2" s="60">
        <v>1866.5391999999999</v>
      </c>
      <c r="CP2" s="60">
        <v>1515.1455000000001</v>
      </c>
      <c r="CQ2" s="60">
        <v>392.97699999999998</v>
      </c>
      <c r="CR2" s="60">
        <v>222.92249000000001</v>
      </c>
      <c r="CS2" s="60">
        <v>96.202545000000001</v>
      </c>
      <c r="CT2" s="60">
        <v>1117.8099</v>
      </c>
      <c r="CU2" s="60">
        <v>790.42899999999997</v>
      </c>
      <c r="CV2" s="60">
        <v>291.73113999999998</v>
      </c>
      <c r="CW2" s="60">
        <v>943.94574</v>
      </c>
      <c r="CX2" s="60">
        <v>279.57819999999998</v>
      </c>
      <c r="CY2" s="60">
        <v>1092.991</v>
      </c>
      <c r="CZ2" s="60">
        <v>633.83983999999998</v>
      </c>
      <c r="DA2" s="60">
        <v>1832.4019000000001</v>
      </c>
      <c r="DB2" s="60">
        <v>1351.5914</v>
      </c>
      <c r="DC2" s="60">
        <v>2926.1500999999998</v>
      </c>
      <c r="DD2" s="60">
        <v>4976.7219999999998</v>
      </c>
      <c r="DE2" s="60">
        <v>1103.5479</v>
      </c>
      <c r="DF2" s="60">
        <v>1496.5227</v>
      </c>
      <c r="DG2" s="60">
        <v>1168.8364999999999</v>
      </c>
      <c r="DH2" s="60">
        <v>49.80932</v>
      </c>
      <c r="DI2" s="60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24.825068000000002</v>
      </c>
      <c r="B6">
        <f>BB2</f>
        <v>6.4718119999999999</v>
      </c>
      <c r="C6">
        <f>BC2</f>
        <v>8.0581929999999993</v>
      </c>
      <c r="D6">
        <f>BD2</f>
        <v>10.292121</v>
      </c>
    </row>
    <row r="7" spans="1:11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5" sqref="J5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>
      <c r="A2" s="54" t="s">
        <v>255</v>
      </c>
      <c r="B2" s="55">
        <v>21952</v>
      </c>
      <c r="C2" s="56">
        <f ca="1">YEAR(TODAY())-YEAR(B2)+IF(TODAY()&gt;=DATE(YEAR(TODAY()),MONTH(B2),DAY(B2)),0,-1)</f>
        <v>60</v>
      </c>
      <c r="E2" s="52">
        <v>156.69999999999999</v>
      </c>
      <c r="F2" s="53" t="s">
        <v>39</v>
      </c>
      <c r="G2" s="52">
        <v>58.1</v>
      </c>
      <c r="H2" s="51" t="s">
        <v>41</v>
      </c>
      <c r="I2" s="78">
        <f>ROUND(G3/E3^2,1)</f>
        <v>23.7</v>
      </c>
    </row>
    <row r="3" spans="1:9">
      <c r="E3" s="51">
        <f>E2/100</f>
        <v>1.5669999999999999</v>
      </c>
      <c r="F3" s="51" t="s">
        <v>40</v>
      </c>
      <c r="G3" s="51">
        <f>G2</f>
        <v>58.1</v>
      </c>
      <c r="H3" s="51" t="s">
        <v>41</v>
      </c>
      <c r="I3" s="78"/>
    </row>
    <row r="4" spans="1:9">
      <c r="A4" t="s">
        <v>273</v>
      </c>
    </row>
    <row r="5" spans="1:9">
      <c r="B5" s="71">
        <v>44110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>
      <c r="E2" s="80" t="str">
        <f>'DRIs DATA'!B1</f>
        <v>(설문지 : FFQ 95문항 설문지, 사용자 : 김광수, ID : H1900430)</v>
      </c>
      <c r="F2" s="80"/>
      <c r="G2" s="80"/>
      <c r="H2" s="80"/>
      <c r="I2" s="80"/>
      <c r="J2" s="80"/>
    </row>
    <row r="3" spans="1:14" ht="8.1" customHeight="1"/>
    <row r="4" spans="1:14">
      <c r="K4" t="s">
        <v>2</v>
      </c>
      <c r="L4" t="str">
        <f>'DRIs DATA'!H1</f>
        <v>2021년 01월 05일 10:45:28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V11" sqref="V11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83" t="s">
        <v>196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19" ht="18" customHeight="1">
      <c r="A3" s="6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19" ht="18" customHeight="1" thickBot="1">
      <c r="A4" s="6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19" ht="18" customHeight="1">
      <c r="A5" s="6"/>
      <c r="B5" s="81" t="s">
        <v>275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</row>
    <row r="6" spans="1:19" ht="18" customHeight="1"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</row>
    <row r="7" spans="1:19" ht="18" customHeight="1"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</row>
    <row r="8" spans="1:19" ht="18" customHeight="1"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</row>
    <row r="9" spans="1:19" ht="18" customHeight="1" thickBot="1"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</row>
    <row r="10" spans="1:19" ht="18" customHeight="1">
      <c r="C10" s="91" t="s">
        <v>30</v>
      </c>
      <c r="D10" s="91"/>
      <c r="E10" s="92"/>
      <c r="F10" s="95">
        <f>'개인정보 및 신체계측 입력'!B5</f>
        <v>44110</v>
      </c>
      <c r="G10" s="96"/>
      <c r="H10" s="96"/>
      <c r="I10" s="9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>
      <c r="C11" s="93"/>
      <c r="D11" s="93"/>
      <c r="E11" s="94"/>
      <c r="F11" s="97"/>
      <c r="G11" s="97"/>
      <c r="H11" s="97"/>
      <c r="I11" s="9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>
      <c r="C12" s="91" t="s">
        <v>32</v>
      </c>
      <c r="D12" s="91"/>
      <c r="E12" s="92"/>
      <c r="F12" s="100">
        <f ca="1">'개인정보 및 신체계측 입력'!C2</f>
        <v>60</v>
      </c>
      <c r="G12" s="100"/>
      <c r="H12" s="100"/>
      <c r="I12" s="100"/>
      <c r="K12" s="129">
        <f>'개인정보 및 신체계측 입력'!E2</f>
        <v>156.69999999999999</v>
      </c>
      <c r="L12" s="130"/>
      <c r="M12" s="123">
        <f>'개인정보 및 신체계측 입력'!G2</f>
        <v>58.1</v>
      </c>
      <c r="N12" s="124"/>
      <c r="O12" s="119" t="s">
        <v>271</v>
      </c>
      <c r="P12" s="113"/>
      <c r="Q12" s="96">
        <f>'개인정보 및 신체계측 입력'!I2</f>
        <v>23.7</v>
      </c>
      <c r="R12" s="96"/>
      <c r="S12" s="96"/>
    </row>
    <row r="13" spans="1:19" ht="18" customHeight="1" thickBot="1">
      <c r="C13" s="98"/>
      <c r="D13" s="98"/>
      <c r="E13" s="99"/>
      <c r="F13" s="101"/>
      <c r="G13" s="101"/>
      <c r="H13" s="101"/>
      <c r="I13" s="101"/>
      <c r="K13" s="131"/>
      <c r="L13" s="132"/>
      <c r="M13" s="125"/>
      <c r="N13" s="126"/>
      <c r="O13" s="120"/>
      <c r="P13" s="121"/>
      <c r="Q13" s="97"/>
      <c r="R13" s="97"/>
      <c r="S13" s="97"/>
    </row>
    <row r="14" spans="1:19" ht="18" customHeight="1">
      <c r="C14" s="93" t="s">
        <v>31</v>
      </c>
      <c r="D14" s="93"/>
      <c r="E14" s="94"/>
      <c r="F14" s="97" t="str">
        <f>MID('DRIs DATA'!B1,28,3)</f>
        <v>김광수</v>
      </c>
      <c r="G14" s="97"/>
      <c r="H14" s="97"/>
      <c r="I14" s="97"/>
      <c r="K14" s="131"/>
      <c r="L14" s="132"/>
      <c r="M14" s="125"/>
      <c r="N14" s="126"/>
      <c r="O14" s="120"/>
      <c r="P14" s="121"/>
      <c r="Q14" s="97"/>
      <c r="R14" s="97"/>
      <c r="S14" s="97"/>
    </row>
    <row r="15" spans="1:19" ht="18" customHeight="1" thickBot="1">
      <c r="C15" s="98"/>
      <c r="D15" s="98"/>
      <c r="E15" s="99"/>
      <c r="F15" s="106"/>
      <c r="G15" s="106"/>
      <c r="H15" s="106"/>
      <c r="I15" s="106"/>
      <c r="K15" s="133"/>
      <c r="L15" s="134"/>
      <c r="M15" s="127"/>
      <c r="N15" s="128"/>
      <c r="O15" s="122"/>
      <c r="P15" s="115"/>
      <c r="Q15" s="106"/>
      <c r="R15" s="106"/>
      <c r="S15" s="106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35" t="s">
        <v>42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7"/>
    </row>
    <row r="20" spans="2:20" ht="18" customHeight="1" thickBot="1">
      <c r="B20" s="138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40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86" t="s">
        <v>43</v>
      </c>
      <c r="E36" s="86"/>
      <c r="F36" s="86"/>
      <c r="G36" s="86"/>
      <c r="H36" s="86"/>
      <c r="I36" s="34">
        <f>'DRIs DATA'!F8</f>
        <v>57.6</v>
      </c>
      <c r="J36" s="89" t="s">
        <v>44</v>
      </c>
      <c r="K36" s="89"/>
      <c r="L36" s="89"/>
      <c r="M36" s="89"/>
      <c r="N36" s="35"/>
      <c r="O36" s="109" t="s">
        <v>45</v>
      </c>
      <c r="P36" s="109"/>
      <c r="Q36" s="109"/>
      <c r="R36" s="109"/>
      <c r="S36" s="109"/>
      <c r="T36" s="6"/>
    </row>
    <row r="37" spans="2:20" ht="18" customHeight="1">
      <c r="B37" s="12"/>
      <c r="C37" s="107" t="s">
        <v>182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6"/>
    </row>
    <row r="38" spans="2:20" ht="18" customHeight="1">
      <c r="B38" s="12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6"/>
    </row>
    <row r="39" spans="2:20" ht="18" customHeight="1" thickBot="1">
      <c r="B39" s="12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86" t="s">
        <v>43</v>
      </c>
      <c r="E41" s="86"/>
      <c r="F41" s="86"/>
      <c r="G41" s="86"/>
      <c r="H41" s="86"/>
      <c r="I41" s="34">
        <f>'DRIs DATA'!G8</f>
        <v>18.7</v>
      </c>
      <c r="J41" s="89" t="s">
        <v>44</v>
      </c>
      <c r="K41" s="89"/>
      <c r="L41" s="89"/>
      <c r="M41" s="89"/>
      <c r="N41" s="35"/>
      <c r="O41" s="90" t="s">
        <v>49</v>
      </c>
      <c r="P41" s="90"/>
      <c r="Q41" s="90"/>
      <c r="R41" s="90"/>
      <c r="S41" s="90"/>
      <c r="T41" s="6"/>
    </row>
    <row r="42" spans="2:20" ht="18" customHeight="1">
      <c r="B42" s="6"/>
      <c r="C42" s="111" t="s">
        <v>184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6"/>
    </row>
    <row r="43" spans="2:20" ht="18" customHeight="1">
      <c r="B43" s="6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6"/>
    </row>
    <row r="44" spans="2:20" ht="18" customHeight="1" thickBot="1">
      <c r="B44" s="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10" t="s">
        <v>43</v>
      </c>
      <c r="E46" s="110"/>
      <c r="F46" s="110"/>
      <c r="G46" s="110"/>
      <c r="H46" s="110"/>
      <c r="I46" s="34">
        <f>'DRIs DATA'!H8</f>
        <v>23.7</v>
      </c>
      <c r="J46" s="89" t="s">
        <v>44</v>
      </c>
      <c r="K46" s="89"/>
      <c r="L46" s="89"/>
      <c r="M46" s="89"/>
      <c r="N46" s="35"/>
      <c r="O46" s="90" t="s">
        <v>48</v>
      </c>
      <c r="P46" s="90"/>
      <c r="Q46" s="90"/>
      <c r="R46" s="90"/>
      <c r="S46" s="90"/>
      <c r="T46" s="6"/>
    </row>
    <row r="47" spans="2:20" ht="18" customHeight="1">
      <c r="B47" s="6"/>
      <c r="C47" s="111" t="s">
        <v>183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6"/>
    </row>
    <row r="48" spans="2:20" ht="18" customHeight="1" thickBot="1">
      <c r="B48" s="6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35" t="s">
        <v>191</v>
      </c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7"/>
    </row>
    <row r="54" spans="1:20" ht="18" customHeight="1" thickBot="1">
      <c r="B54" s="138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40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5" t="s">
        <v>164</v>
      </c>
      <c r="D69" s="85"/>
      <c r="E69" s="85"/>
      <c r="F69" s="85"/>
      <c r="G69" s="85"/>
      <c r="H69" s="86" t="s">
        <v>170</v>
      </c>
      <c r="I69" s="86"/>
      <c r="J69" s="86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87">
        <f>ROUND('그룹 전체 사용자의 일일 입력'!D6/MAX('그룹 전체 사용자의 일일 입력'!$B$6,'그룹 전체 사용자의 일일 입력'!$C$6,'그룹 전체 사용자의 일일 입력'!$D$6),1)</f>
        <v>1</v>
      </c>
      <c r="P69" s="87"/>
      <c r="Q69" s="37" t="s">
        <v>54</v>
      </c>
      <c r="R69" s="35"/>
      <c r="S69" s="35"/>
      <c r="T69" s="6"/>
    </row>
    <row r="70" spans="2:21" ht="18" customHeight="1" thickBot="1">
      <c r="B70" s="6"/>
      <c r="C70" s="88" t="s">
        <v>165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5" t="s">
        <v>51</v>
      </c>
      <c r="D72" s="85"/>
      <c r="E72" s="85"/>
      <c r="F72" s="85"/>
      <c r="G72" s="85"/>
      <c r="H72" s="38"/>
      <c r="I72" s="86" t="s">
        <v>52</v>
      </c>
      <c r="J72" s="86"/>
      <c r="K72" s="36">
        <f>ROUND('DRIs DATA'!L8,1)</f>
        <v>27.6</v>
      </c>
      <c r="L72" s="36" t="s">
        <v>53</v>
      </c>
      <c r="M72" s="36">
        <f>ROUND('DRIs DATA'!K8,1)</f>
        <v>6.5</v>
      </c>
      <c r="N72" s="89" t="s">
        <v>54</v>
      </c>
      <c r="O72" s="89"/>
      <c r="P72" s="89"/>
      <c r="Q72" s="89"/>
      <c r="R72" s="39"/>
      <c r="S72" s="35"/>
      <c r="T72" s="6"/>
    </row>
    <row r="73" spans="2:21" ht="18" customHeight="1">
      <c r="B73" s="6"/>
      <c r="C73" s="111" t="s">
        <v>181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6"/>
      <c r="U73" s="13"/>
    </row>
    <row r="74" spans="2:21" ht="18" customHeight="1" thickBot="1">
      <c r="B74" s="6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35" t="s">
        <v>192</v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7"/>
    </row>
    <row r="78" spans="2:21" ht="18" customHeight="1" thickBot="1">
      <c r="B78" s="138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40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102" t="s">
        <v>168</v>
      </c>
      <c r="C80" s="102"/>
      <c r="D80" s="102"/>
      <c r="E80" s="102"/>
      <c r="F80" s="21"/>
      <c r="G80" s="21"/>
      <c r="H80" s="21"/>
      <c r="L80" s="102" t="s">
        <v>172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03" t="s">
        <v>268</v>
      </c>
      <c r="C93" s="104"/>
      <c r="D93" s="104"/>
      <c r="E93" s="104"/>
      <c r="F93" s="104"/>
      <c r="G93" s="104"/>
      <c r="H93" s="104"/>
      <c r="I93" s="104"/>
      <c r="J93" s="105"/>
      <c r="L93" s="103" t="s">
        <v>175</v>
      </c>
      <c r="M93" s="104"/>
      <c r="N93" s="104"/>
      <c r="O93" s="104"/>
      <c r="P93" s="104"/>
      <c r="Q93" s="104"/>
      <c r="R93" s="104"/>
      <c r="S93" s="104"/>
      <c r="T93" s="105"/>
    </row>
    <row r="94" spans="1:21" ht="18" customHeight="1">
      <c r="B94" s="164" t="s">
        <v>171</v>
      </c>
      <c r="C94" s="162"/>
      <c r="D94" s="162"/>
      <c r="E94" s="162"/>
      <c r="F94" s="160">
        <f>ROUND('DRIs DATA'!F16/'DRIs DATA'!C16*100,2)</f>
        <v>20.53</v>
      </c>
      <c r="G94" s="160"/>
      <c r="H94" s="162" t="s">
        <v>167</v>
      </c>
      <c r="I94" s="162"/>
      <c r="J94" s="163"/>
      <c r="L94" s="164" t="s">
        <v>171</v>
      </c>
      <c r="M94" s="162"/>
      <c r="N94" s="162"/>
      <c r="O94" s="162"/>
      <c r="P94" s="162"/>
      <c r="Q94" s="23">
        <f>ROUND('DRIs DATA'!M16/'DRIs DATA'!K16*100,2)</f>
        <v>77.5</v>
      </c>
      <c r="R94" s="162" t="s">
        <v>167</v>
      </c>
      <c r="S94" s="162"/>
      <c r="T94" s="163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8" t="s">
        <v>180</v>
      </c>
      <c r="C96" s="149"/>
      <c r="D96" s="149"/>
      <c r="E96" s="149"/>
      <c r="F96" s="149"/>
      <c r="G96" s="149"/>
      <c r="H96" s="149"/>
      <c r="I96" s="149"/>
      <c r="J96" s="150"/>
      <c r="L96" s="154" t="s">
        <v>173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35" t="s">
        <v>193</v>
      </c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7"/>
    </row>
    <row r="105" spans="2:21" ht="18" customHeight="1" thickBot="1">
      <c r="B105" s="138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40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102" t="s">
        <v>169</v>
      </c>
      <c r="C107" s="102"/>
      <c r="D107" s="102"/>
      <c r="E107" s="102"/>
      <c r="F107" s="6"/>
      <c r="G107" s="6"/>
      <c r="H107" s="6"/>
      <c r="I107" s="6"/>
      <c r="L107" s="102" t="s">
        <v>270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16" t="s">
        <v>264</v>
      </c>
      <c r="C120" s="117"/>
      <c r="D120" s="117"/>
      <c r="E120" s="117"/>
      <c r="F120" s="117"/>
      <c r="G120" s="117"/>
      <c r="H120" s="117"/>
      <c r="I120" s="117"/>
      <c r="J120" s="118"/>
      <c r="L120" s="116" t="s">
        <v>265</v>
      </c>
      <c r="M120" s="117"/>
      <c r="N120" s="117"/>
      <c r="O120" s="117"/>
      <c r="P120" s="117"/>
      <c r="Q120" s="117"/>
      <c r="R120" s="117"/>
      <c r="S120" s="117"/>
      <c r="T120" s="118"/>
    </row>
    <row r="121" spans="2:20" ht="18" customHeight="1">
      <c r="B121" s="43" t="s">
        <v>171</v>
      </c>
      <c r="C121" s="16"/>
      <c r="D121" s="16"/>
      <c r="E121" s="15"/>
      <c r="F121" s="160">
        <f>ROUND('DRIs DATA'!F26/'DRIs DATA'!C26*100,2)</f>
        <v>28.5</v>
      </c>
      <c r="G121" s="160"/>
      <c r="H121" s="162" t="s">
        <v>166</v>
      </c>
      <c r="I121" s="162"/>
      <c r="J121" s="163"/>
      <c r="L121" s="42" t="s">
        <v>171</v>
      </c>
      <c r="M121" s="20"/>
      <c r="N121" s="20"/>
      <c r="O121" s="23"/>
      <c r="P121" s="6"/>
      <c r="Q121" s="58">
        <f>ROUND('DRIs DATA'!AH26/'DRIs DATA'!AE26*100,2)</f>
        <v>66.67</v>
      </c>
      <c r="R121" s="162" t="s">
        <v>166</v>
      </c>
      <c r="S121" s="162"/>
      <c r="T121" s="163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41" t="s">
        <v>174</v>
      </c>
      <c r="C123" s="142"/>
      <c r="D123" s="142"/>
      <c r="E123" s="142"/>
      <c r="F123" s="142"/>
      <c r="G123" s="142"/>
      <c r="H123" s="142"/>
      <c r="I123" s="142"/>
      <c r="J123" s="143"/>
      <c r="L123" s="141" t="s">
        <v>269</v>
      </c>
      <c r="M123" s="142"/>
      <c r="N123" s="142"/>
      <c r="O123" s="142"/>
      <c r="P123" s="142"/>
      <c r="Q123" s="142"/>
      <c r="R123" s="142"/>
      <c r="S123" s="142"/>
      <c r="T123" s="143"/>
    </row>
    <row r="124" spans="2:20" ht="18" customHeight="1">
      <c r="B124" s="141"/>
      <c r="C124" s="142"/>
      <c r="D124" s="142"/>
      <c r="E124" s="142"/>
      <c r="F124" s="142"/>
      <c r="G124" s="142"/>
      <c r="H124" s="142"/>
      <c r="I124" s="142"/>
      <c r="J124" s="143"/>
      <c r="L124" s="141"/>
      <c r="M124" s="142"/>
      <c r="N124" s="142"/>
      <c r="O124" s="142"/>
      <c r="P124" s="142"/>
      <c r="Q124" s="142"/>
      <c r="R124" s="142"/>
      <c r="S124" s="142"/>
      <c r="T124" s="143"/>
    </row>
    <row r="125" spans="2:20" ht="18" customHeight="1">
      <c r="B125" s="141"/>
      <c r="C125" s="142"/>
      <c r="D125" s="142"/>
      <c r="E125" s="142"/>
      <c r="F125" s="142"/>
      <c r="G125" s="142"/>
      <c r="H125" s="142"/>
      <c r="I125" s="142"/>
      <c r="J125" s="143"/>
      <c r="L125" s="141"/>
      <c r="M125" s="142"/>
      <c r="N125" s="142"/>
      <c r="O125" s="142"/>
      <c r="P125" s="142"/>
      <c r="Q125" s="142"/>
      <c r="R125" s="142"/>
      <c r="S125" s="142"/>
      <c r="T125" s="143"/>
    </row>
    <row r="126" spans="2:20" ht="18" customHeight="1">
      <c r="B126" s="141"/>
      <c r="C126" s="142"/>
      <c r="D126" s="142"/>
      <c r="E126" s="142"/>
      <c r="F126" s="142"/>
      <c r="G126" s="142"/>
      <c r="H126" s="142"/>
      <c r="I126" s="142"/>
      <c r="J126" s="143"/>
      <c r="L126" s="141"/>
      <c r="M126" s="142"/>
      <c r="N126" s="142"/>
      <c r="O126" s="142"/>
      <c r="P126" s="142"/>
      <c r="Q126" s="142"/>
      <c r="R126" s="142"/>
      <c r="S126" s="142"/>
      <c r="T126" s="143"/>
    </row>
    <row r="127" spans="2:20" ht="18" customHeight="1">
      <c r="B127" s="141"/>
      <c r="C127" s="142"/>
      <c r="D127" s="142"/>
      <c r="E127" s="142"/>
      <c r="F127" s="142"/>
      <c r="G127" s="142"/>
      <c r="H127" s="142"/>
      <c r="I127" s="142"/>
      <c r="J127" s="143"/>
      <c r="L127" s="141"/>
      <c r="M127" s="142"/>
      <c r="N127" s="142"/>
      <c r="O127" s="142"/>
      <c r="P127" s="142"/>
      <c r="Q127" s="142"/>
      <c r="R127" s="142"/>
      <c r="S127" s="142"/>
      <c r="T127" s="143"/>
    </row>
    <row r="128" spans="2:20" ht="15.75" thickBot="1">
      <c r="B128" s="144"/>
      <c r="C128" s="145"/>
      <c r="D128" s="145"/>
      <c r="E128" s="145"/>
      <c r="F128" s="145"/>
      <c r="G128" s="145"/>
      <c r="H128" s="145"/>
      <c r="I128" s="145"/>
      <c r="J128" s="146"/>
      <c r="L128" s="144"/>
      <c r="M128" s="145"/>
      <c r="N128" s="145"/>
      <c r="O128" s="145"/>
      <c r="P128" s="145"/>
      <c r="Q128" s="145"/>
      <c r="R128" s="145"/>
      <c r="S128" s="145"/>
      <c r="T128" s="14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35" t="s">
        <v>262</v>
      </c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7"/>
      <c r="N130" s="57"/>
      <c r="O130" s="135" t="s">
        <v>263</v>
      </c>
      <c r="P130" s="136"/>
      <c r="Q130" s="136"/>
      <c r="R130" s="136"/>
      <c r="S130" s="136"/>
      <c r="T130" s="137"/>
    </row>
    <row r="131" spans="2:21" ht="18" customHeight="1" thickBot="1">
      <c r="B131" s="138"/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40"/>
      <c r="N131" s="57"/>
      <c r="O131" s="138"/>
      <c r="P131" s="139"/>
      <c r="Q131" s="139"/>
      <c r="R131" s="139"/>
      <c r="S131" s="139"/>
      <c r="T131" s="140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35" t="s">
        <v>194</v>
      </c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7"/>
    </row>
    <row r="156" spans="2:21" ht="18" customHeight="1" thickBot="1">
      <c r="B156" s="138"/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40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102" t="s">
        <v>177</v>
      </c>
      <c r="C158" s="102"/>
      <c r="D158" s="102"/>
      <c r="E158" s="6"/>
      <c r="F158" s="6"/>
      <c r="G158" s="6"/>
      <c r="H158" s="6"/>
      <c r="I158" s="6"/>
      <c r="L158" s="102" t="s">
        <v>178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16" t="s">
        <v>266</v>
      </c>
      <c r="C171" s="117"/>
      <c r="D171" s="117"/>
      <c r="E171" s="117"/>
      <c r="F171" s="117"/>
      <c r="G171" s="117"/>
      <c r="H171" s="117"/>
      <c r="I171" s="117"/>
      <c r="J171" s="118"/>
      <c r="L171" s="116" t="s">
        <v>176</v>
      </c>
      <c r="M171" s="117"/>
      <c r="N171" s="117"/>
      <c r="O171" s="117"/>
      <c r="P171" s="117"/>
      <c r="Q171" s="117"/>
      <c r="R171" s="117"/>
      <c r="S171" s="118"/>
    </row>
    <row r="172" spans="2:19" ht="18" customHeight="1">
      <c r="B172" s="42" t="s">
        <v>171</v>
      </c>
      <c r="C172" s="20"/>
      <c r="D172" s="20"/>
      <c r="E172" s="6"/>
      <c r="F172" s="160">
        <f>ROUND('DRIs DATA'!F36/'DRIs DATA'!C36*100,2)</f>
        <v>20.309999999999999</v>
      </c>
      <c r="G172" s="16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117.35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41" t="s">
        <v>185</v>
      </c>
      <c r="C174" s="142"/>
      <c r="D174" s="142"/>
      <c r="E174" s="142"/>
      <c r="F174" s="142"/>
      <c r="G174" s="142"/>
      <c r="H174" s="142"/>
      <c r="I174" s="142"/>
      <c r="J174" s="143"/>
      <c r="L174" s="141" t="s">
        <v>187</v>
      </c>
      <c r="M174" s="142"/>
      <c r="N174" s="142"/>
      <c r="O174" s="142"/>
      <c r="P174" s="142"/>
      <c r="Q174" s="142"/>
      <c r="R174" s="142"/>
      <c r="S174" s="143"/>
    </row>
    <row r="175" spans="2:19" ht="18" customHeight="1">
      <c r="B175" s="141"/>
      <c r="C175" s="142"/>
      <c r="D175" s="142"/>
      <c r="E175" s="142"/>
      <c r="F175" s="142"/>
      <c r="G175" s="142"/>
      <c r="H175" s="142"/>
      <c r="I175" s="142"/>
      <c r="J175" s="143"/>
      <c r="L175" s="141"/>
      <c r="M175" s="142"/>
      <c r="N175" s="142"/>
      <c r="O175" s="142"/>
      <c r="P175" s="142"/>
      <c r="Q175" s="142"/>
      <c r="R175" s="142"/>
      <c r="S175" s="143"/>
    </row>
    <row r="176" spans="2:19" ht="18" customHeight="1">
      <c r="B176" s="141"/>
      <c r="C176" s="142"/>
      <c r="D176" s="142"/>
      <c r="E176" s="142"/>
      <c r="F176" s="142"/>
      <c r="G176" s="142"/>
      <c r="H176" s="142"/>
      <c r="I176" s="142"/>
      <c r="J176" s="143"/>
      <c r="L176" s="141"/>
      <c r="M176" s="142"/>
      <c r="N176" s="142"/>
      <c r="O176" s="142"/>
      <c r="P176" s="142"/>
      <c r="Q176" s="142"/>
      <c r="R176" s="142"/>
      <c r="S176" s="143"/>
    </row>
    <row r="177" spans="2:19" ht="18" customHeight="1">
      <c r="B177" s="141"/>
      <c r="C177" s="142"/>
      <c r="D177" s="142"/>
      <c r="E177" s="142"/>
      <c r="F177" s="142"/>
      <c r="G177" s="142"/>
      <c r="H177" s="142"/>
      <c r="I177" s="142"/>
      <c r="J177" s="143"/>
      <c r="L177" s="141"/>
      <c r="M177" s="142"/>
      <c r="N177" s="142"/>
      <c r="O177" s="142"/>
      <c r="P177" s="142"/>
      <c r="Q177" s="142"/>
      <c r="R177" s="142"/>
      <c r="S177" s="143"/>
    </row>
    <row r="178" spans="2:19" ht="18" customHeight="1">
      <c r="B178" s="141"/>
      <c r="C178" s="142"/>
      <c r="D178" s="142"/>
      <c r="E178" s="142"/>
      <c r="F178" s="142"/>
      <c r="G178" s="142"/>
      <c r="H178" s="142"/>
      <c r="I178" s="142"/>
      <c r="J178" s="143"/>
      <c r="L178" s="141"/>
      <c r="M178" s="142"/>
      <c r="N178" s="142"/>
      <c r="O178" s="142"/>
      <c r="P178" s="142"/>
      <c r="Q178" s="142"/>
      <c r="R178" s="142"/>
      <c r="S178" s="143"/>
    </row>
    <row r="179" spans="2:19" ht="18" customHeight="1">
      <c r="B179" s="141"/>
      <c r="C179" s="142"/>
      <c r="D179" s="142"/>
      <c r="E179" s="142"/>
      <c r="F179" s="142"/>
      <c r="G179" s="142"/>
      <c r="H179" s="142"/>
      <c r="I179" s="142"/>
      <c r="J179" s="143"/>
      <c r="L179" s="141"/>
      <c r="M179" s="142"/>
      <c r="N179" s="142"/>
      <c r="O179" s="142"/>
      <c r="P179" s="142"/>
      <c r="Q179" s="142"/>
      <c r="R179" s="142"/>
      <c r="S179" s="143"/>
    </row>
    <row r="180" spans="2:19" ht="18" customHeight="1" thickBot="1">
      <c r="B180" s="144"/>
      <c r="C180" s="145"/>
      <c r="D180" s="145"/>
      <c r="E180" s="145"/>
      <c r="F180" s="145"/>
      <c r="G180" s="145"/>
      <c r="H180" s="145"/>
      <c r="I180" s="145"/>
      <c r="J180" s="146"/>
      <c r="L180" s="141"/>
      <c r="M180" s="142"/>
      <c r="N180" s="142"/>
      <c r="O180" s="142"/>
      <c r="P180" s="142"/>
      <c r="Q180" s="142"/>
      <c r="R180" s="142"/>
      <c r="S180" s="14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41"/>
      <c r="M181" s="142"/>
      <c r="N181" s="142"/>
      <c r="O181" s="142"/>
      <c r="P181" s="142"/>
      <c r="Q181" s="142"/>
      <c r="R181" s="142"/>
      <c r="S181" s="143"/>
    </row>
    <row r="182" spans="2:19" ht="18" customHeight="1" thickBot="1">
      <c r="L182" s="144"/>
      <c r="M182" s="145"/>
      <c r="N182" s="145"/>
      <c r="O182" s="145"/>
      <c r="P182" s="145"/>
      <c r="Q182" s="145"/>
      <c r="R182" s="145"/>
      <c r="S182" s="146"/>
    </row>
    <row r="183" spans="2:19" ht="18" customHeight="1">
      <c r="B183" s="102" t="s">
        <v>179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16" t="s">
        <v>267</v>
      </c>
      <c r="C196" s="117"/>
      <c r="D196" s="117"/>
      <c r="E196" s="117"/>
      <c r="F196" s="117"/>
      <c r="G196" s="117"/>
      <c r="H196" s="117"/>
      <c r="I196" s="117"/>
      <c r="J196" s="118"/>
      <c r="S196" s="6"/>
    </row>
    <row r="197" spans="2:20" ht="18" customHeight="1">
      <c r="B197" s="42" t="s">
        <v>171</v>
      </c>
      <c r="C197" s="20"/>
      <c r="D197" s="20"/>
      <c r="E197" s="6"/>
      <c r="F197" s="160">
        <f>ROUND('DRIs DATA'!F46/'DRIs DATA'!C46*100,2)</f>
        <v>51</v>
      </c>
      <c r="G197" s="160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41" t="s">
        <v>186</v>
      </c>
      <c r="C199" s="142"/>
      <c r="D199" s="142"/>
      <c r="E199" s="142"/>
      <c r="F199" s="142"/>
      <c r="G199" s="142"/>
      <c r="H199" s="142"/>
      <c r="I199" s="142"/>
      <c r="J199" s="143"/>
      <c r="S199" s="6"/>
    </row>
    <row r="200" spans="2:20" ht="18" customHeight="1">
      <c r="B200" s="141"/>
      <c r="C200" s="142"/>
      <c r="D200" s="142"/>
      <c r="E200" s="142"/>
      <c r="F200" s="142"/>
      <c r="G200" s="142"/>
      <c r="H200" s="142"/>
      <c r="I200" s="142"/>
      <c r="J200" s="143"/>
      <c r="S200" s="6"/>
    </row>
    <row r="201" spans="2:20" ht="18" customHeight="1">
      <c r="B201" s="141"/>
      <c r="C201" s="142"/>
      <c r="D201" s="142"/>
      <c r="E201" s="142"/>
      <c r="F201" s="142"/>
      <c r="G201" s="142"/>
      <c r="H201" s="142"/>
      <c r="I201" s="142"/>
      <c r="J201" s="143"/>
      <c r="S201" s="6"/>
    </row>
    <row r="202" spans="2:20" ht="18" customHeight="1">
      <c r="B202" s="141"/>
      <c r="C202" s="142"/>
      <c r="D202" s="142"/>
      <c r="E202" s="142"/>
      <c r="F202" s="142"/>
      <c r="G202" s="142"/>
      <c r="H202" s="142"/>
      <c r="I202" s="142"/>
      <c r="J202" s="143"/>
      <c r="S202" s="6"/>
    </row>
    <row r="203" spans="2:20" ht="18" customHeight="1">
      <c r="B203" s="141"/>
      <c r="C203" s="142"/>
      <c r="D203" s="142"/>
      <c r="E203" s="142"/>
      <c r="F203" s="142"/>
      <c r="G203" s="142"/>
      <c r="H203" s="142"/>
      <c r="I203" s="142"/>
      <c r="J203" s="143"/>
      <c r="S203" s="6"/>
    </row>
    <row r="204" spans="2:20" ht="18" customHeight="1" thickBot="1">
      <c r="B204" s="144"/>
      <c r="C204" s="145"/>
      <c r="D204" s="145"/>
      <c r="E204" s="145"/>
      <c r="F204" s="145"/>
      <c r="G204" s="145"/>
      <c r="H204" s="145"/>
      <c r="I204" s="145"/>
      <c r="J204" s="146"/>
      <c r="S204" s="6"/>
    </row>
    <row r="205" spans="2:20" ht="18" customHeight="1" thickBot="1">
      <c r="K205" s="10"/>
    </row>
    <row r="206" spans="2:20" ht="18" customHeight="1">
      <c r="B206" s="135" t="s">
        <v>195</v>
      </c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7"/>
    </row>
    <row r="207" spans="2:20" ht="18" customHeight="1" thickBot="1">
      <c r="B207" s="138"/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40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61" t="s">
        <v>188</v>
      </c>
      <c r="C209" s="161"/>
      <c r="D209" s="161"/>
      <c r="E209" s="161"/>
      <c r="F209" s="161"/>
      <c r="G209" s="161"/>
      <c r="H209" s="161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>
      <c r="B210" s="147" t="s">
        <v>190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2021-01-05T02:43:04Z</dcterms:modified>
</cp:coreProperties>
</file>