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<sst xmlns="http://schemas.openxmlformats.org/spreadsheetml/2006/main" count="692" uniqueCount="375">
  <si>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</si>
  <si>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</si>
  <si>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</si>
  <si>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</si>
  <si>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</si>
  <si>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</si>
  <si>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</si>
  <si>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</si>
  <si>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</si>
  <si>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</si>
  <si>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</si>
  <si>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</si>
  <si>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</si>
  <si>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</si>
  <si>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</si>
  <si>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</si>
  <si>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</si>
  <si>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</si>
  <si>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</si>
  <si>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</si>
  <si>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</si>
  <si>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</si>
  <si>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</si>
  <si>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</si>
  <si>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</si>
  <si>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</si>
  <si>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</si>
  <si>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</si>
  <si>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</si>
  <si>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</si>
  <si>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</si>
  <si>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</si>
  <si>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</si>
  <si>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</si>
  <si>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</si>
  <si>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</si>
  <si>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</si>
  <si>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</si>
  <si>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</si>
  <si>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</si>
  <si>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</si>
  <si>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</si>
  <si>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</si>
  <si>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</si>
  <si>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</si>
  <si>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</si>
  <si>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</si>
  <si>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</si>
  <si>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</si>
  <si>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</si>
  <si>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</si>
  <si>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</si>
  <si>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</si>
  <si>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</si>
  <si>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</si>
  <si>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</si>
  <si>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</si>
  <si>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</si>
  <si>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</si>
  <si>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</si>
  <si>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</si>
  <si>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</si>
  <si>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</si>
  <si>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</si>
  <si>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</si>
  <si>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</si>
  <si>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</si>
  <si>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</si>
  <si>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</si>
  <si>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</si>
  <si>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</si>
  <si>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</si>
  <si>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</si>
  <si>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</si>
  <si>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</si>
  <si>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</si>
  <si>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</si>
  <si>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</si>
  <si>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</si>
  <si>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</si>
  <si>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</si>
  <si>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</si>
  <si>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</si>
  <si>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</si>
  <si>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</si>
  <si>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</si>
  <si>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</si>
  <si>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</si>
  <si>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</si>
  <si>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</si>
  <si>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</si>
  <si>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</si>
  <si>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</si>
  <si>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</si>
  <si>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</si>
  <si>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</si>
  <si>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</si>
  <si>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</si>
  <si>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</si>
  <si>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</si>
  <si>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</si>
  <si>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</si>
  <si>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</si>
  <si>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</si>
  <si>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</si>
  <si>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</si>
  <si>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</si>
  <si>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</si>
  <si>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</si>
  <si>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</si>
  <si>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</si>
  <si>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</si>
  <si>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</si>
  <si>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</si>
  <si>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</si>
  <si>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</si>
  <si>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</si>
  <si>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</si>
  <si>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</si>
  <si>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</si>
  <si>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</si>
  <si>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</si>
  <si>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</si>
  <si>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</si>
  <si>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</si>
  <si>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</si>
  <si>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</si>
  <si>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</si>
  <si>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</si>
  <si>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</si>
  <si>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</si>
  <si>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</si>
  <si>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</si>
  <si>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</si>
  <si>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</si>
  <si>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</si>
  <si>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</si>
  <si>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</si>
  <si>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</si>
  <si>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</si>
  <si>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</si>
  <si>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</si>
  <si>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</si>
  <si>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</si>
  <si>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</si>
  <si>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</si>
  <si>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</si>
  <si>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</si>
  <si>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</si>
  <si>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</si>
  <si>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</si>
  <si>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</si>
  <si>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</si>
  <si>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</si>
  <si>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</si>
  <si>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</si>
  <si>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</si>
  <si>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</si>
  <si>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</si>
  <si>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</si>
  <si>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</si>
  <si>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</si>
  <si>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</si>
  <si>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</si>
  <si>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</si>
  <si>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</si>
  <si>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</si>
  <si>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</si>
  <si>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</si>
  <si>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</si>
  <si>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</si>
  <si>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</si>
  <si>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</si>
  <si>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</si>
  <si>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</si>
  <si>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</si>
  <si>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</si>
  <si>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</si>
  <si>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</si>
  <si>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</si>
  <si>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</si>
  <si>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</si>
  <si>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</si>
  <si>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</si>
  <si>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</si>
  <si>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</si>
  <si>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</si>
  <si>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</si>
  <si>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</si>
  <si>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</si>
  <si>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</si>
  <si>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</si>
  <si>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</si>
  <si>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</si>
  <si>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</si>
  <si>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</si>
  <si>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</si>
  <si>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</si>
  <si>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</si>
  <si>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</si>
  <si>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</si>
  <si>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</si>
  <si>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</si>
  <si>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</si>
  <si>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</si>
  <si>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</si>
  <si>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</si>
  <si>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</si>
  <si>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</si>
  <si>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</si>
  <si>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</si>
  <si>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</si>
  <si>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</si>
  <si>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</si>
  <si>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</si>
  <si>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</si>
  <si>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</si>
  <si>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</si>
  <si>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</si>
  <si>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</si>
  <si>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</si>
  <si>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</si>
  <si>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</si>
  <si>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</si>
  <si>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</si>
  <si>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</si>
  <si>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</si>
  <si>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</si>
  <si>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</si>
  <si>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</si>
  <si>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</si>
  <si>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</si>
  <si>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</si>
  <si>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</si>
  <si>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</si>
  <si>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</si>
  <si>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</si>
  <si>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</si>
  <si>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</si>
  <si>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</si>
  <si>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</si>
  <si>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</si>
  <si>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</si>
  <si>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</si>
  <si>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</si>
  <si>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</si>
  <si>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</si>
  <si>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</si>
  <si>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</si>
  <si>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</si>
  <si>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</si>
  <si>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</si>
  <si>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</si>
  <si>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</si>
  <si>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</si>
  <si>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</si>
  <si>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</si>
  <si>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</si>
  <si>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</si>
  <si>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</si>
  <si>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</si>
  <si>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</si>
  <si>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</si>
  <si>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</si>
  <si>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</si>
  <si>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</si>
  <si>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</si>
  <si>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</si>
  <si>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</si>
  <si>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</si>
  <si>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</si>
  <si>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</si>
  <si>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</si>
  <si>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</si>
  <si>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</si>
  <si>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</si>
  <si>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</si>
  <si>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</si>
  <si>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</si>
  <si>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</si>
  <si>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</si>
  <si>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</si>
  <si>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</si>
  <si>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</si>
  <si>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</si>
  <si>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</si>
  <si>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</si>
  <si>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</si>
  <si>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</si>
  <si>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</si>
  <si>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</si>
  <si>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</si>
  <si>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</si>
  <si>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</si>
  <si>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</si>
  <si>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</si>
  <si>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</si>
  <si>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</si>
  <si>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</si>
  <si>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</si>
  <si>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</si>
  <si>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</si>
  <si>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</si>
  <si>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</si>
  <si>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</si>
  <si>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</si>
  <si>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H1900432</t>
  </si>
  <si>
    <t>조미옥</t>
  </si>
  <si>
    <t>(설문지 : FFQ 95문항 설문지, 사용자 : 조미옥, ID : H1900432)</t>
  </si>
  <si>
    <t>2020년 12월 17일 15:00:15</t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</si>
  <si>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</si>
  <si>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</si>
  <si>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</si>
  <si>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</si>
  <si>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</si>
  <si>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</si>
  <si>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</si>
  <si>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</si>
  <si>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</si>
  <si>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</si>
  <si>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</si>
  <si>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</si>
  <si>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</si>
  <si>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</si>
  <si>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</si>
  <si>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</si>
  <si>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</si>
  <si>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</si>
  <si>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</si>
  <si>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</si>
  <si>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</si>
  <si>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</si>
  <si>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</si>
  <si>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</si>
  <si>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</si>
  <si>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</si>
  <si>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</si>
  <si>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</si>
  <si>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</si>
  <si>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</si>
  <si>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</si>
  <si>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</si>
  <si>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</si>
  <si>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</si>
  <si>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</si>
  <si>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</si>
  <si>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</si>
  <si>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</si>
  <si>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</si>
  <si>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</si>
  <si>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</si>
  <si>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</si>
  <si>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</si>
  <si>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</si>
  <si>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</si>
  <si>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</si>
  <si>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</si>
  <si>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</si>
  <si>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</si>
  <si>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</si>
  <si>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</si>
  <si>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</si>
  <si>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</si>
  <si>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</si>
  <si>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</si>
  <si>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</si>
  <si>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</si>
  <si>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미량 무기질</t>
    <phoneticPr fontId="1" type="noConversion"/>
  </si>
  <si>
    <t>망간</t>
    <phoneticPr fontId="1" type="noConversion"/>
  </si>
  <si>
    <t>크롬</t>
    <phoneticPr fontId="1" type="noConversion"/>
  </si>
  <si>
    <t>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</si>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</sst>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63.654544999999999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1680"/>
        <c:axId val="584335600"/>
      </c:barChart>
      <c:catAx>
        <c:axId val="5843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5600"/>
        <c:crosses val="autoZero"/>
        <c:auto val="1"/>
        <c:lblAlgn val="ctr"/>
        <c:lblOffset val="100"/>
        <c:noMultiLvlLbl val="0"/>
      </c:catAx>
      <c:valAx>
        <c:axId val="58433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2.3155184000000002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6968"/>
        <c:axId val="584344224"/>
      </c:barChart>
      <c:catAx>
        <c:axId val="5843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4224"/>
        <c:crosses val="autoZero"/>
        <c:auto val="1"/>
        <c:lblAlgn val="ctr"/>
        <c:lblOffset val="100"/>
        <c:noMultiLvlLbl val="0"/>
      </c:catAx>
      <c:valAx>
        <c:axId val="58434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1.6821752000000001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5400"/>
        <c:axId val="584345008"/>
      </c:barChart>
      <c:catAx>
        <c:axId val="5843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5008"/>
        <c:crosses val="autoZero"/>
        <c:auto val="1"/>
        <c:lblAlgn val="ctr"/>
        <c:lblOffset val="100"/>
        <c:noMultiLvlLbl val="0"/>
      </c:catAx>
      <c:valAx>
        <c:axId val="58434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1267.8423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1480"/>
        <c:axId val="584346184"/>
      </c:barChart>
      <c:catAx>
        <c:axId val="58434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6184"/>
        <c:crosses val="autoZero"/>
        <c:auto val="1"/>
        <c:lblAlgn val="ctr"/>
        <c:lblOffset val="100"/>
        <c:noMultiLvlLbl val="0"/>
      </c:catAx>
      <c:valAx>
        <c:axId val="58434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4832.2372999999998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0304"/>
        <c:axId val="584341872"/>
      </c:barChart>
      <c:catAx>
        <c:axId val="58434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1872"/>
        <c:crosses val="autoZero"/>
        <c:auto val="1"/>
        <c:lblAlgn val="ctr"/>
        <c:lblOffset val="100"/>
        <c:noMultiLvlLbl val="0"/>
      </c:catAx>
      <c:valAx>
        <c:axId val="584341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92.951560000000001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1088"/>
        <c:axId val="584342264"/>
      </c:barChart>
      <c:catAx>
        <c:axId val="58434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2264"/>
        <c:crosses val="autoZero"/>
        <c:auto val="1"/>
        <c:lblAlgn val="ctr"/>
        <c:lblOffset val="100"/>
        <c:noMultiLvlLbl val="0"/>
      </c:catAx>
      <c:valAx>
        <c:axId val="58434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112.10469999999999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048"/>
        <c:axId val="584315216"/>
      </c:barChart>
      <c:catAx>
        <c:axId val="5843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5216"/>
        <c:crosses val="autoZero"/>
        <c:auto val="1"/>
        <c:lblAlgn val="ctr"/>
        <c:lblOffset val="100"/>
        <c:noMultiLvlLbl val="0"/>
      </c:catAx>
      <c:valAx>
        <c:axId val="58431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11.989125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960"/>
        <c:axId val="584326584"/>
      </c:barChart>
      <c:catAx>
        <c:axId val="58431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6584"/>
        <c:crosses val="autoZero"/>
        <c:auto val="1"/>
        <c:lblAlgn val="ctr"/>
        <c:lblOffset val="100"/>
        <c:noMultiLvlLbl val="0"/>
      </c:catAx>
      <c:valAx>
        <c:axId val="58432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683.9058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1880"/>
        <c:axId val="584315608"/>
      </c:barChart>
      <c:catAx>
        <c:axId val="58432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5608"/>
        <c:crosses val="autoZero"/>
        <c:auto val="1"/>
        <c:lblAlgn val="ctr"/>
        <c:lblOffset val="100"/>
        <c:noMultiLvlLbl val="0"/>
      </c:catAx>
      <c:valAx>
        <c:axId val="5843156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3.6620896000000001E-3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7176"/>
        <c:axId val="584317568"/>
      </c:barChart>
      <c:catAx>
        <c:axId val="58431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7568"/>
        <c:crosses val="autoZero"/>
        <c:auto val="1"/>
        <c:lblAlgn val="ctr"/>
        <c:lblOffset val="100"/>
        <c:noMultiLvlLbl val="0"/>
      </c:catAx>
      <c:valAx>
        <c:axId val="58431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4.563377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2272"/>
        <c:axId val="584316784"/>
      </c:barChart>
      <c:catAx>
        <c:axId val="58432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16784"/>
        <c:crosses val="autoZero"/>
        <c:auto val="1"/>
        <c:lblAlgn val="ctr"/>
        <c:lblOffset val="100"/>
        <c:noMultiLvlLbl val="0"/>
      </c:catAx>
      <c:valAx>
        <c:axId val="584316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31.092435999999999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0896"/>
        <c:axId val="584335992"/>
      </c:barChart>
      <c:catAx>
        <c:axId val="5843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5992"/>
        <c:crosses val="autoZero"/>
        <c:auto val="1"/>
        <c:lblAlgn val="ctr"/>
        <c:lblOffset val="100"/>
        <c:noMultiLvlLbl val="0"/>
      </c:catAx>
      <c:valAx>
        <c:axId val="584335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104.05244399999999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2664"/>
        <c:axId val="584321096"/>
      </c:barChart>
      <c:catAx>
        <c:axId val="58432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1096"/>
        <c:crosses val="autoZero"/>
        <c:auto val="1"/>
        <c:lblAlgn val="ctr"/>
        <c:lblOffset val="100"/>
        <c:noMultiLvlLbl val="0"/>
      </c:catAx>
      <c:valAx>
        <c:axId val="58432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91.646839999999997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8744"/>
        <c:axId val="584320312"/>
      </c:barChart>
      <c:catAx>
        <c:axId val="58431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0312"/>
        <c:crosses val="autoZero"/>
        <c:auto val="1"/>
        <c:lblAlgn val="ctr"/>
        <c:lblOffset val="100"/>
        <c:noMultiLvlLbl val="0"/>
      </c:catAx>
      <c:valAx>
        <c:axId val="58432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6.75</c:v>
                </c:pt>
                <c:pt idx="1">
                  <c:v>4.07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323448"/>
        <c:axId val="584321488"/>
      </c:barChart>
      <c:catAx>
        <c:axId val="58432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1488"/>
        <c:crosses val="autoZero"/>
        <c:auto val="1"/>
        <c:lblAlgn val="ctr"/>
        <c:lblOffset val="100"/>
        <c:noMultiLvlLbl val="0"/>
      </c:catAx>
      <c:valAx>
        <c:axId val="58432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6.3231830000000002</c:v>
                </c:pt>
                <c:pt idx="1">
                  <c:v>7.2410927000000003</c:v>
                </c:pt>
                <c:pt idx="2">
                  <c:v>5.9992422999999997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528.79740000000004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25016"/>
        <c:axId val="584325800"/>
      </c:barChart>
      <c:catAx>
        <c:axId val="5843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25800"/>
        <c:crosses val="autoZero"/>
        <c:auto val="1"/>
        <c:lblAlgn val="ctr"/>
        <c:lblOffset val="100"/>
        <c:noMultiLvlLbl val="0"/>
      </c:catAx>
      <c:valAx>
        <c:axId val="584325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2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15.420235999999999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16392"/>
        <c:axId val="522989616"/>
      </c:barChart>
      <c:catAx>
        <c:axId val="58431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89616"/>
        <c:crosses val="autoZero"/>
        <c:auto val="1"/>
        <c:lblAlgn val="ctr"/>
        <c:lblOffset val="100"/>
        <c:noMultiLvlLbl val="0"/>
      </c:catAx>
      <c:valAx>
        <c:axId val="52298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1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85.46</c:v>
                </c:pt>
                <c:pt idx="1">
                  <c:v>4.5049999999999999</c:v>
                </c:pt>
                <c:pt idx="2">
                  <c:v>10.035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994712"/>
        <c:axId val="522988440"/>
      </c:barChart>
      <c:catAx>
        <c:axId val="52299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88440"/>
        <c:crosses val="autoZero"/>
        <c:auto val="1"/>
        <c:lblAlgn val="ctr"/>
        <c:lblOffset val="100"/>
        <c:noMultiLvlLbl val="0"/>
      </c:catAx>
      <c:valAx>
        <c:axId val="52298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2672.3373999999999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1184"/>
        <c:axId val="522991968"/>
      </c:barChart>
      <c:catAx>
        <c:axId val="5229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1968"/>
        <c:crosses val="autoZero"/>
        <c:auto val="1"/>
        <c:lblAlgn val="ctr"/>
        <c:lblOffset val="100"/>
        <c:noMultiLvlLbl val="0"/>
      </c:catAx>
      <c:valAx>
        <c:axId val="5229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117.519775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87264"/>
        <c:axId val="522990008"/>
      </c:barChart>
      <c:catAx>
        <c:axId val="52298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0008"/>
        <c:crosses val="autoZero"/>
        <c:auto val="1"/>
        <c:lblAlgn val="ctr"/>
        <c:lblOffset val="100"/>
        <c:noMultiLvlLbl val="0"/>
      </c:catAx>
      <c:valAx>
        <c:axId val="52299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348.71170000000001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0400"/>
        <c:axId val="522990792"/>
      </c:barChart>
      <c:catAx>
        <c:axId val="52299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0792"/>
        <c:crosses val="autoZero"/>
        <c:auto val="1"/>
        <c:lblAlgn val="ctr"/>
        <c:lblOffset val="100"/>
        <c:noMultiLvlLbl val="0"/>
      </c:catAx>
      <c:valAx>
        <c:axId val="5229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1.7889295000000001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6384"/>
        <c:axId val="584330112"/>
      </c:barChart>
      <c:catAx>
        <c:axId val="58433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0112"/>
        <c:crosses val="autoZero"/>
        <c:auto val="1"/>
        <c:lblAlgn val="ctr"/>
        <c:lblOffset val="100"/>
        <c:noMultiLvlLbl val="0"/>
      </c:catAx>
      <c:valAx>
        <c:axId val="58433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5839.9443000000001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1576"/>
        <c:axId val="522995496"/>
      </c:barChart>
      <c:catAx>
        <c:axId val="5229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5496"/>
        <c:crosses val="autoZero"/>
        <c:auto val="1"/>
        <c:lblAlgn val="ctr"/>
        <c:lblOffset val="100"/>
        <c:noMultiLvlLbl val="0"/>
      </c:catAx>
      <c:valAx>
        <c:axId val="52299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13.590533000000001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2360"/>
        <c:axId val="522996672"/>
      </c:barChart>
      <c:catAx>
        <c:axId val="52299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6672"/>
        <c:crosses val="autoZero"/>
        <c:auto val="1"/>
        <c:lblAlgn val="ctr"/>
        <c:lblOffset val="100"/>
        <c:noMultiLvlLbl val="0"/>
      </c:catAx>
      <c:valAx>
        <c:axId val="5229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1.8066762999999999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97064"/>
        <c:axId val="522993144"/>
      </c:barChart>
      <c:catAx>
        <c:axId val="5229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93144"/>
        <c:crosses val="autoZero"/>
        <c:auto val="1"/>
        <c:lblAlgn val="ctr"/>
        <c:lblOffset val="100"/>
        <c:noMultiLvlLbl val="0"/>
      </c:catAx>
      <c:valAx>
        <c:axId val="52299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306.43261999999999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8736"/>
        <c:axId val="584336776"/>
      </c:barChart>
      <c:catAx>
        <c:axId val="58433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6776"/>
        <c:crosses val="autoZero"/>
        <c:auto val="1"/>
        <c:lblAlgn val="ctr"/>
        <c:lblOffset val="100"/>
        <c:noMultiLvlLbl val="0"/>
      </c:catAx>
      <c:valAx>
        <c:axId val="58433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1.2339633000000001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0504"/>
        <c:axId val="584337952"/>
      </c:barChart>
      <c:catAx>
        <c:axId val="5843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7952"/>
        <c:crosses val="autoZero"/>
        <c:auto val="1"/>
        <c:lblAlgn val="ctr"/>
        <c:lblOffset val="100"/>
        <c:noMultiLvlLbl val="0"/>
      </c:catAx>
      <c:valAx>
        <c:axId val="584337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18.649984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9520"/>
        <c:axId val="584339912"/>
      </c:barChart>
      <c:catAx>
        <c:axId val="5843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9912"/>
        <c:crosses val="autoZero"/>
        <c:auto val="1"/>
        <c:lblAlgn val="ctr"/>
        <c:lblOffset val="100"/>
        <c:noMultiLvlLbl val="0"/>
      </c:catAx>
      <c:valAx>
        <c:axId val="58433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1.8066762999999999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2072"/>
        <c:axId val="584332464"/>
      </c:barChart>
      <c:catAx>
        <c:axId val="58433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2464"/>
        <c:crosses val="autoZero"/>
        <c:auto val="1"/>
        <c:lblAlgn val="ctr"/>
        <c:lblOffset val="100"/>
        <c:noMultiLvlLbl val="0"/>
      </c:catAx>
      <c:valAx>
        <c:axId val="58433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648.57006999999999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32856"/>
        <c:axId val="584333248"/>
      </c:barChart>
      <c:catAx>
        <c:axId val="58433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33248"/>
        <c:crosses val="autoZero"/>
        <c:auto val="1"/>
        <c:lblAlgn val="ctr"/>
        <c:lblOffset val="100"/>
        <c:noMultiLvlLbl val="0"/>
      </c:catAx>
      <c:valAx>
        <c:axId val="58433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3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3.4591919999999998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343440"/>
        <c:axId val="584343832"/>
      </c:barChart>
      <c:catAx>
        <c:axId val="58434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343832"/>
        <c:crosses val="autoZero"/>
        <c:auto val="1"/>
        <c:lblAlgn val="ctr"/>
        <c:lblOffset val="100"/>
        <c:noMultiLvlLbl val="0"/>
      </c:catAx>
      <c:valAx>
        <c:axId val="58434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34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조미옥, ID : H1900432)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15:00:15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2672.3373999999999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63.654544999999999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31.092435999999999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85.46</v>
      </c>
      <c r="G8" s="59">
        <f>'DRIs DATA 입력'!G8</f>
        <v>4.5049999999999999</v>
      </c>
      <c r="H8" s="59">
        <f>'DRIs DATA 입력'!H8</f>
        <v>10.035</v>
      </c>
      <c r="I8" s="46"/>
      <c r="J8" s="59" t="s">
        <v>216</v>
      </c>
      <c r="K8" s="59">
        <f>'DRIs DATA 입력'!K8</f>
        <v>6.75</v>
      </c>
      <c r="L8" s="59">
        <f>'DRIs DATA 입력'!L8</f>
        <v>4.07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528.79740000000004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15.420235999999999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1.7889295000000001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306.43261999999999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117.519775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1.9299348999999999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1.2339633000000001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18.649984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1.8066762999999999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648.57006999999999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3.4591919999999998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2.3155184000000002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1.6821752000000001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348.71170000000001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1267.8423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5839.9443000000001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4832.2372999999998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92.951560000000001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112.10469999999999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13.590533000000001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11.989125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683.9058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3.6620896000000001E-3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4.563377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104.05244399999999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91.646839999999997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V28" sqref="V2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308</v>
      </c>
      <c r="G1" s="62" t="s">
        <v>278</v>
      </c>
      <c r="H1" s="61" t="s">
        <v>309</v>
      </c>
    </row>
    <row r="3" spans="1:27" x14ac:dyDescent="0.3">
      <c r="A3" s="69" t="s">
        <v>279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310</v>
      </c>
      <c r="B4" s="68"/>
      <c r="C4" s="68"/>
      <c r="E4" s="70" t="s">
        <v>281</v>
      </c>
      <c r="F4" s="71"/>
      <c r="G4" s="71"/>
      <c r="H4" s="72"/>
      <c r="J4" s="70" t="s">
        <v>311</v>
      </c>
      <c r="K4" s="71"/>
      <c r="L4" s="72"/>
      <c r="N4" s="68" t="s">
        <v>312</v>
      </c>
      <c r="O4" s="68"/>
      <c r="P4" s="68"/>
      <c r="Q4" s="68"/>
      <c r="R4" s="68"/>
      <c r="S4" s="68"/>
      <c r="U4" s="68" t="s">
        <v>313</v>
      </c>
      <c r="V4" s="68"/>
      <c r="W4" s="68"/>
      <c r="X4" s="68"/>
      <c r="Y4" s="68"/>
      <c r="Z4" s="68"/>
    </row>
    <row r="5" spans="1:27" x14ac:dyDescent="0.3">
      <c r="A5" s="66"/>
      <c r="B5" s="66" t="s">
        <v>314</v>
      </c>
      <c r="C5" s="66" t="s">
        <v>282</v>
      </c>
      <c r="E5" s="66"/>
      <c r="F5" s="66" t="s">
        <v>50</v>
      </c>
      <c r="G5" s="66" t="s">
        <v>283</v>
      </c>
      <c r="H5" s="66" t="s">
        <v>315</v>
      </c>
      <c r="J5" s="66"/>
      <c r="K5" s="66" t="s">
        <v>316</v>
      </c>
      <c r="L5" s="66" t="s">
        <v>284</v>
      </c>
      <c r="N5" s="66"/>
      <c r="O5" s="66" t="s">
        <v>317</v>
      </c>
      <c r="P5" s="66" t="s">
        <v>318</v>
      </c>
      <c r="Q5" s="66" t="s">
        <v>286</v>
      </c>
      <c r="R5" s="66" t="s">
        <v>287</v>
      </c>
      <c r="S5" s="66" t="s">
        <v>319</v>
      </c>
      <c r="U5" s="66"/>
      <c r="V5" s="66" t="s">
        <v>285</v>
      </c>
      <c r="W5" s="66" t="s">
        <v>320</v>
      </c>
      <c r="X5" s="66" t="s">
        <v>286</v>
      </c>
      <c r="Y5" s="66" t="s">
        <v>287</v>
      </c>
      <c r="Z5" s="66" t="s">
        <v>282</v>
      </c>
    </row>
    <row r="6" spans="1:27" x14ac:dyDescent="0.3">
      <c r="A6" s="66" t="s">
        <v>280</v>
      </c>
      <c r="B6" s="66">
        <v>2140</v>
      </c>
      <c r="C6" s="66">
        <v>2672.3373999999999</v>
      </c>
      <c r="E6" s="66" t="s">
        <v>321</v>
      </c>
      <c r="F6" s="66">
        <v>55</v>
      </c>
      <c r="G6" s="66">
        <v>15</v>
      </c>
      <c r="H6" s="66">
        <v>7</v>
      </c>
      <c r="J6" s="66" t="s">
        <v>288</v>
      </c>
      <c r="K6" s="66">
        <v>0.1</v>
      </c>
      <c r="L6" s="66">
        <v>4</v>
      </c>
      <c r="N6" s="66" t="s">
        <v>322</v>
      </c>
      <c r="O6" s="66">
        <v>60</v>
      </c>
      <c r="P6" s="66">
        <v>75</v>
      </c>
      <c r="Q6" s="66">
        <v>0</v>
      </c>
      <c r="R6" s="66">
        <v>0</v>
      </c>
      <c r="S6" s="66">
        <v>63.654544999999999</v>
      </c>
      <c r="U6" s="66" t="s">
        <v>323</v>
      </c>
      <c r="V6" s="66">
        <v>0</v>
      </c>
      <c r="W6" s="66">
        <v>5</v>
      </c>
      <c r="X6" s="66">
        <v>20</v>
      </c>
      <c r="Y6" s="66">
        <v>0</v>
      </c>
      <c r="Z6" s="66">
        <v>31.092435999999999</v>
      </c>
    </row>
    <row r="7" spans="1:27" x14ac:dyDescent="0.3">
      <c r="E7" s="66" t="s">
        <v>324</v>
      </c>
      <c r="F7" s="66">
        <v>65</v>
      </c>
      <c r="G7" s="66">
        <v>30</v>
      </c>
      <c r="H7" s="66">
        <v>20</v>
      </c>
      <c r="J7" s="66" t="s">
        <v>325</v>
      </c>
      <c r="K7" s="66">
        <v>1</v>
      </c>
      <c r="L7" s="66">
        <v>10</v>
      </c>
    </row>
    <row r="8" spans="1:27" x14ac:dyDescent="0.3">
      <c r="E8" s="66" t="s">
        <v>326</v>
      </c>
      <c r="F8" s="66">
        <v>85.46</v>
      </c>
      <c r="G8" s="66">
        <v>4.5049999999999999</v>
      </c>
      <c r="H8" s="66">
        <v>10.035</v>
      </c>
      <c r="J8" s="66" t="s">
        <v>326</v>
      </c>
      <c r="K8" s="66">
        <v>6.75</v>
      </c>
      <c r="L8" s="66">
        <v>4.07</v>
      </c>
    </row>
    <row r="13" spans="1:27" x14ac:dyDescent="0.3">
      <c r="A13" s="67" t="s">
        <v>327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289</v>
      </c>
      <c r="B14" s="68"/>
      <c r="C14" s="68"/>
      <c r="D14" s="68"/>
      <c r="E14" s="68"/>
      <c r="F14" s="68"/>
      <c r="H14" s="68" t="s">
        <v>328</v>
      </c>
      <c r="I14" s="68"/>
      <c r="J14" s="68"/>
      <c r="K14" s="68"/>
      <c r="L14" s="68"/>
      <c r="M14" s="68"/>
      <c r="O14" s="68" t="s">
        <v>290</v>
      </c>
      <c r="P14" s="68"/>
      <c r="Q14" s="68"/>
      <c r="R14" s="68"/>
      <c r="S14" s="68"/>
      <c r="T14" s="68"/>
      <c r="V14" s="68" t="s">
        <v>329</v>
      </c>
      <c r="W14" s="68"/>
      <c r="X14" s="68"/>
      <c r="Y14" s="68"/>
      <c r="Z14" s="68"/>
      <c r="AA14" s="68"/>
    </row>
    <row r="15" spans="1:27" x14ac:dyDescent="0.3">
      <c r="A15" s="66"/>
      <c r="B15" s="66" t="s">
        <v>330</v>
      </c>
      <c r="C15" s="66" t="s">
        <v>331</v>
      </c>
      <c r="D15" s="66" t="s">
        <v>332</v>
      </c>
      <c r="E15" s="66" t="s">
        <v>287</v>
      </c>
      <c r="F15" s="66" t="s">
        <v>282</v>
      </c>
      <c r="H15" s="66"/>
      <c r="I15" s="66" t="s">
        <v>333</v>
      </c>
      <c r="J15" s="66" t="s">
        <v>318</v>
      </c>
      <c r="K15" s="66" t="s">
        <v>334</v>
      </c>
      <c r="L15" s="66" t="s">
        <v>335</v>
      </c>
      <c r="M15" s="66" t="s">
        <v>319</v>
      </c>
      <c r="O15" s="66"/>
      <c r="P15" s="66" t="s">
        <v>336</v>
      </c>
      <c r="Q15" s="66" t="s">
        <v>337</v>
      </c>
      <c r="R15" s="66" t="s">
        <v>286</v>
      </c>
      <c r="S15" s="66" t="s">
        <v>287</v>
      </c>
      <c r="T15" s="66" t="s">
        <v>282</v>
      </c>
      <c r="V15" s="66"/>
      <c r="W15" s="66" t="s">
        <v>285</v>
      </c>
      <c r="X15" s="66" t="s">
        <v>318</v>
      </c>
      <c r="Y15" s="66" t="s">
        <v>332</v>
      </c>
      <c r="Z15" s="66" t="s">
        <v>287</v>
      </c>
      <c r="AA15" s="66" t="s">
        <v>338</v>
      </c>
    </row>
    <row r="16" spans="1:27" x14ac:dyDescent="0.3">
      <c r="A16" s="66" t="s">
        <v>291</v>
      </c>
      <c r="B16" s="66">
        <v>780</v>
      </c>
      <c r="C16" s="66">
        <v>1090</v>
      </c>
      <c r="D16" s="66">
        <v>0</v>
      </c>
      <c r="E16" s="66">
        <v>3000</v>
      </c>
      <c r="F16" s="66">
        <v>528.79740000000004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15.420235999999999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1.7889295000000001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306.43261999999999</v>
      </c>
    </row>
    <row r="23" spans="1:62" x14ac:dyDescent="0.3">
      <c r="A23" s="67" t="s">
        <v>339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292</v>
      </c>
      <c r="B24" s="68"/>
      <c r="C24" s="68"/>
      <c r="D24" s="68"/>
      <c r="E24" s="68"/>
      <c r="F24" s="68"/>
      <c r="H24" s="68" t="s">
        <v>340</v>
      </c>
      <c r="I24" s="68"/>
      <c r="J24" s="68"/>
      <c r="K24" s="68"/>
      <c r="L24" s="68"/>
      <c r="M24" s="68"/>
      <c r="O24" s="68" t="s">
        <v>341</v>
      </c>
      <c r="P24" s="68"/>
      <c r="Q24" s="68"/>
      <c r="R24" s="68"/>
      <c r="S24" s="68"/>
      <c r="T24" s="68"/>
      <c r="V24" s="68" t="s">
        <v>293</v>
      </c>
      <c r="W24" s="68"/>
      <c r="X24" s="68"/>
      <c r="Y24" s="68"/>
      <c r="Z24" s="68"/>
      <c r="AA24" s="68"/>
      <c r="AC24" s="68" t="s">
        <v>342</v>
      </c>
      <c r="AD24" s="68"/>
      <c r="AE24" s="68"/>
      <c r="AF24" s="68"/>
      <c r="AG24" s="68"/>
      <c r="AH24" s="68"/>
      <c r="AJ24" s="68" t="s">
        <v>294</v>
      </c>
      <c r="AK24" s="68"/>
      <c r="AL24" s="68"/>
      <c r="AM24" s="68"/>
      <c r="AN24" s="68"/>
      <c r="AO24" s="68"/>
      <c r="AQ24" s="68" t="s">
        <v>343</v>
      </c>
      <c r="AR24" s="68"/>
      <c r="AS24" s="68"/>
      <c r="AT24" s="68"/>
      <c r="AU24" s="68"/>
      <c r="AV24" s="68"/>
      <c r="AX24" s="68" t="s">
        <v>344</v>
      </c>
      <c r="AY24" s="68"/>
      <c r="AZ24" s="68"/>
      <c r="BA24" s="68"/>
      <c r="BB24" s="68"/>
      <c r="BC24" s="68"/>
      <c r="BE24" s="68" t="s">
        <v>295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285</v>
      </c>
      <c r="C25" s="66" t="s">
        <v>318</v>
      </c>
      <c r="D25" s="66" t="s">
        <v>286</v>
      </c>
      <c r="E25" s="66" t="s">
        <v>345</v>
      </c>
      <c r="F25" s="66" t="s">
        <v>346</v>
      </c>
      <c r="H25" s="66"/>
      <c r="I25" s="66" t="s">
        <v>285</v>
      </c>
      <c r="J25" s="66" t="s">
        <v>318</v>
      </c>
      <c r="K25" s="66" t="s">
        <v>347</v>
      </c>
      <c r="L25" s="66" t="s">
        <v>348</v>
      </c>
      <c r="M25" s="66" t="s">
        <v>282</v>
      </c>
      <c r="O25" s="66"/>
      <c r="P25" s="66" t="s">
        <v>285</v>
      </c>
      <c r="Q25" s="66" t="s">
        <v>318</v>
      </c>
      <c r="R25" s="66" t="s">
        <v>349</v>
      </c>
      <c r="S25" s="66" t="s">
        <v>287</v>
      </c>
      <c r="T25" s="66" t="s">
        <v>338</v>
      </c>
      <c r="V25" s="66"/>
      <c r="W25" s="66" t="s">
        <v>350</v>
      </c>
      <c r="X25" s="66" t="s">
        <v>320</v>
      </c>
      <c r="Y25" s="66" t="s">
        <v>286</v>
      </c>
      <c r="Z25" s="66" t="s">
        <v>287</v>
      </c>
      <c r="AA25" s="66" t="s">
        <v>282</v>
      </c>
      <c r="AC25" s="66"/>
      <c r="AD25" s="66" t="s">
        <v>285</v>
      </c>
      <c r="AE25" s="66" t="s">
        <v>318</v>
      </c>
      <c r="AF25" s="66" t="s">
        <v>351</v>
      </c>
      <c r="AG25" s="66" t="s">
        <v>287</v>
      </c>
      <c r="AH25" s="66" t="s">
        <v>282</v>
      </c>
      <c r="AJ25" s="66"/>
      <c r="AK25" s="66" t="s">
        <v>285</v>
      </c>
      <c r="AL25" s="66" t="s">
        <v>318</v>
      </c>
      <c r="AM25" s="66" t="s">
        <v>286</v>
      </c>
      <c r="AN25" s="66" t="s">
        <v>287</v>
      </c>
      <c r="AO25" s="66" t="s">
        <v>352</v>
      </c>
      <c r="AQ25" s="66"/>
      <c r="AR25" s="66" t="s">
        <v>285</v>
      </c>
      <c r="AS25" s="66" t="s">
        <v>331</v>
      </c>
      <c r="AT25" s="66" t="s">
        <v>286</v>
      </c>
      <c r="AU25" s="66" t="s">
        <v>353</v>
      </c>
      <c r="AV25" s="66" t="s">
        <v>282</v>
      </c>
      <c r="AX25" s="66"/>
      <c r="AY25" s="66" t="s">
        <v>354</v>
      </c>
      <c r="AZ25" s="66" t="s">
        <v>318</v>
      </c>
      <c r="BA25" s="66" t="s">
        <v>334</v>
      </c>
      <c r="BB25" s="66" t="s">
        <v>355</v>
      </c>
      <c r="BC25" s="66" t="s">
        <v>338</v>
      </c>
      <c r="BE25" s="66"/>
      <c r="BF25" s="66" t="s">
        <v>350</v>
      </c>
      <c r="BG25" s="66" t="s">
        <v>356</v>
      </c>
      <c r="BH25" s="66" t="s">
        <v>286</v>
      </c>
      <c r="BI25" s="66" t="s">
        <v>335</v>
      </c>
      <c r="BJ25" s="66" t="s">
        <v>352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117.519775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1.9299348999999999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1.2339633000000001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18.649984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1.8066762999999999</v>
      </c>
      <c r="AJ26" s="66" t="s">
        <v>357</v>
      </c>
      <c r="AK26" s="66">
        <v>450</v>
      </c>
      <c r="AL26" s="66">
        <v>550</v>
      </c>
      <c r="AM26" s="66">
        <v>0</v>
      </c>
      <c r="AN26" s="66">
        <v>1000</v>
      </c>
      <c r="AO26" s="66">
        <v>648.57006999999999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3.4591919999999998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2.3155184000000002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1.6821752000000001</v>
      </c>
    </row>
    <row r="33" spans="1:68" x14ac:dyDescent="0.3">
      <c r="A33" s="67" t="s">
        <v>358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296</v>
      </c>
      <c r="I34" s="68"/>
      <c r="J34" s="68"/>
      <c r="K34" s="68"/>
      <c r="L34" s="68"/>
      <c r="M34" s="68"/>
      <c r="O34" s="68" t="s">
        <v>359</v>
      </c>
      <c r="P34" s="68"/>
      <c r="Q34" s="68"/>
      <c r="R34" s="68"/>
      <c r="S34" s="68"/>
      <c r="T34" s="68"/>
      <c r="V34" s="68" t="s">
        <v>297</v>
      </c>
      <c r="W34" s="68"/>
      <c r="X34" s="68"/>
      <c r="Y34" s="68"/>
      <c r="Z34" s="68"/>
      <c r="AA34" s="68"/>
      <c r="AC34" s="68" t="s">
        <v>298</v>
      </c>
      <c r="AD34" s="68"/>
      <c r="AE34" s="68"/>
      <c r="AF34" s="68"/>
      <c r="AG34" s="68"/>
      <c r="AH34" s="68"/>
      <c r="AJ34" s="68" t="s">
        <v>360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285</v>
      </c>
      <c r="C35" s="66" t="s">
        <v>331</v>
      </c>
      <c r="D35" s="66" t="s">
        <v>351</v>
      </c>
      <c r="E35" s="66" t="s">
        <v>287</v>
      </c>
      <c r="F35" s="66" t="s">
        <v>282</v>
      </c>
      <c r="H35" s="66"/>
      <c r="I35" s="66" t="s">
        <v>361</v>
      </c>
      <c r="J35" s="66" t="s">
        <v>362</v>
      </c>
      <c r="K35" s="66" t="s">
        <v>351</v>
      </c>
      <c r="L35" s="66" t="s">
        <v>287</v>
      </c>
      <c r="M35" s="66" t="s">
        <v>282</v>
      </c>
      <c r="O35" s="66"/>
      <c r="P35" s="66" t="s">
        <v>285</v>
      </c>
      <c r="Q35" s="66" t="s">
        <v>331</v>
      </c>
      <c r="R35" s="66" t="s">
        <v>332</v>
      </c>
      <c r="S35" s="66" t="s">
        <v>287</v>
      </c>
      <c r="T35" s="66" t="s">
        <v>363</v>
      </c>
      <c r="V35" s="66"/>
      <c r="W35" s="66" t="s">
        <v>336</v>
      </c>
      <c r="X35" s="66" t="s">
        <v>320</v>
      </c>
      <c r="Y35" s="66" t="s">
        <v>351</v>
      </c>
      <c r="Z35" s="66" t="s">
        <v>364</v>
      </c>
      <c r="AA35" s="66" t="s">
        <v>282</v>
      </c>
      <c r="AC35" s="66"/>
      <c r="AD35" s="66" t="s">
        <v>285</v>
      </c>
      <c r="AE35" s="66" t="s">
        <v>365</v>
      </c>
      <c r="AF35" s="66" t="s">
        <v>332</v>
      </c>
      <c r="AG35" s="66" t="s">
        <v>287</v>
      </c>
      <c r="AH35" s="66" t="s">
        <v>282</v>
      </c>
      <c r="AJ35" s="66"/>
      <c r="AK35" s="66" t="s">
        <v>336</v>
      </c>
      <c r="AL35" s="66" t="s">
        <v>365</v>
      </c>
      <c r="AM35" s="66" t="s">
        <v>366</v>
      </c>
      <c r="AN35" s="66" t="s">
        <v>348</v>
      </c>
      <c r="AO35" s="66" t="s">
        <v>282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348.71170000000001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1267.8423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5839.9443000000001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4832.2372999999998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92.951560000000001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112.10469999999999</v>
      </c>
    </row>
    <row r="43" spans="1:68" x14ac:dyDescent="0.3">
      <c r="A43" s="67" t="s">
        <v>367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299</v>
      </c>
      <c r="B44" s="68"/>
      <c r="C44" s="68"/>
      <c r="D44" s="68"/>
      <c r="E44" s="68"/>
      <c r="F44" s="68"/>
      <c r="H44" s="68" t="s">
        <v>300</v>
      </c>
      <c r="I44" s="68"/>
      <c r="J44" s="68"/>
      <c r="K44" s="68"/>
      <c r="L44" s="68"/>
      <c r="M44" s="68"/>
      <c r="O44" s="68" t="s">
        <v>301</v>
      </c>
      <c r="P44" s="68"/>
      <c r="Q44" s="68"/>
      <c r="R44" s="68"/>
      <c r="S44" s="68"/>
      <c r="T44" s="68"/>
      <c r="V44" s="68" t="s">
        <v>302</v>
      </c>
      <c r="W44" s="68"/>
      <c r="X44" s="68"/>
      <c r="Y44" s="68"/>
      <c r="Z44" s="68"/>
      <c r="AA44" s="68"/>
      <c r="AC44" s="68" t="s">
        <v>368</v>
      </c>
      <c r="AD44" s="68"/>
      <c r="AE44" s="68"/>
      <c r="AF44" s="68"/>
      <c r="AG44" s="68"/>
      <c r="AH44" s="68"/>
      <c r="AJ44" s="68" t="s">
        <v>303</v>
      </c>
      <c r="AK44" s="68"/>
      <c r="AL44" s="68"/>
      <c r="AM44" s="68"/>
      <c r="AN44" s="68"/>
      <c r="AO44" s="68"/>
      <c r="AQ44" s="68" t="s">
        <v>304</v>
      </c>
      <c r="AR44" s="68"/>
      <c r="AS44" s="68"/>
      <c r="AT44" s="68"/>
      <c r="AU44" s="68"/>
      <c r="AV44" s="68"/>
      <c r="AX44" s="68" t="s">
        <v>305</v>
      </c>
      <c r="AY44" s="68"/>
      <c r="AZ44" s="68"/>
      <c r="BA44" s="68"/>
      <c r="BB44" s="68"/>
      <c r="BC44" s="68"/>
      <c r="BE44" s="68" t="s">
        <v>369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285</v>
      </c>
      <c r="C45" s="66" t="s">
        <v>362</v>
      </c>
      <c r="D45" s="66" t="s">
        <v>351</v>
      </c>
      <c r="E45" s="66" t="s">
        <v>335</v>
      </c>
      <c r="F45" s="66" t="s">
        <v>370</v>
      </c>
      <c r="H45" s="66"/>
      <c r="I45" s="66" t="s">
        <v>285</v>
      </c>
      <c r="J45" s="66" t="s">
        <v>318</v>
      </c>
      <c r="K45" s="66" t="s">
        <v>347</v>
      </c>
      <c r="L45" s="66" t="s">
        <v>355</v>
      </c>
      <c r="M45" s="66" t="s">
        <v>282</v>
      </c>
      <c r="O45" s="66"/>
      <c r="P45" s="66" t="s">
        <v>317</v>
      </c>
      <c r="Q45" s="66" t="s">
        <v>318</v>
      </c>
      <c r="R45" s="66" t="s">
        <v>286</v>
      </c>
      <c r="S45" s="66" t="s">
        <v>348</v>
      </c>
      <c r="T45" s="66" t="s">
        <v>352</v>
      </c>
      <c r="V45" s="66"/>
      <c r="W45" s="66" t="s">
        <v>285</v>
      </c>
      <c r="X45" s="66" t="s">
        <v>318</v>
      </c>
      <c r="Y45" s="66" t="s">
        <v>334</v>
      </c>
      <c r="Z45" s="66" t="s">
        <v>335</v>
      </c>
      <c r="AA45" s="66" t="s">
        <v>282</v>
      </c>
      <c r="AC45" s="66"/>
      <c r="AD45" s="66" t="s">
        <v>333</v>
      </c>
      <c r="AE45" s="66" t="s">
        <v>318</v>
      </c>
      <c r="AF45" s="66" t="s">
        <v>286</v>
      </c>
      <c r="AG45" s="66" t="s">
        <v>348</v>
      </c>
      <c r="AH45" s="66" t="s">
        <v>282</v>
      </c>
      <c r="AJ45" s="66"/>
      <c r="AK45" s="66" t="s">
        <v>330</v>
      </c>
      <c r="AL45" s="66" t="s">
        <v>318</v>
      </c>
      <c r="AM45" s="66" t="s">
        <v>366</v>
      </c>
      <c r="AN45" s="66" t="s">
        <v>348</v>
      </c>
      <c r="AO45" s="66" t="s">
        <v>282</v>
      </c>
      <c r="AQ45" s="66"/>
      <c r="AR45" s="66" t="s">
        <v>336</v>
      </c>
      <c r="AS45" s="66" t="s">
        <v>318</v>
      </c>
      <c r="AT45" s="66" t="s">
        <v>286</v>
      </c>
      <c r="AU45" s="66" t="s">
        <v>287</v>
      </c>
      <c r="AV45" s="66" t="s">
        <v>282</v>
      </c>
      <c r="AX45" s="66"/>
      <c r="AY45" s="66" t="s">
        <v>285</v>
      </c>
      <c r="AZ45" s="66" t="s">
        <v>362</v>
      </c>
      <c r="BA45" s="66" t="s">
        <v>366</v>
      </c>
      <c r="BB45" s="66" t="s">
        <v>287</v>
      </c>
      <c r="BC45" s="66" t="s">
        <v>371</v>
      </c>
      <c r="BE45" s="66"/>
      <c r="BF45" s="66" t="s">
        <v>361</v>
      </c>
      <c r="BG45" s="66" t="s">
        <v>365</v>
      </c>
      <c r="BH45" s="66" t="s">
        <v>347</v>
      </c>
      <c r="BI45" s="66" t="s">
        <v>287</v>
      </c>
      <c r="BJ45" s="66" t="s">
        <v>282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13.590533000000001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11.989125</v>
      </c>
      <c r="O46" s="66" t="s">
        <v>372</v>
      </c>
      <c r="P46" s="66">
        <v>970</v>
      </c>
      <c r="Q46" s="66">
        <v>800</v>
      </c>
      <c r="R46" s="66">
        <v>480</v>
      </c>
      <c r="S46" s="66">
        <v>10000</v>
      </c>
      <c r="T46" s="66">
        <v>683.9058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3.6620896000000001E-3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4.563377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104.05244399999999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91.646839999999997</v>
      </c>
      <c r="AX46" s="66" t="s">
        <v>373</v>
      </c>
      <c r="AY46" s="66"/>
      <c r="AZ46" s="66"/>
      <c r="BA46" s="66"/>
      <c r="BB46" s="66"/>
      <c r="BC46" s="66"/>
      <c r="BE46" s="66" t="s">
        <v>374</v>
      </c>
      <c r="BF46" s="66"/>
      <c r="BG46" s="66"/>
      <c r="BH46" s="66"/>
      <c r="BI46" s="66"/>
      <c r="BJ46" s="66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2" sqref="H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306</v>
      </c>
      <c r="B2" s="60" t="s">
        <v>307</v>
      </c>
      <c r="C2" s="60" t="s">
        <v>276</v>
      </c>
      <c r="D2" s="60">
        <v>56</v>
      </c>
      <c r="E2" s="60">
        <v>2672.3373999999999</v>
      </c>
      <c r="F2" s="60">
        <v>542.10784999999998</v>
      </c>
      <c r="G2" s="60">
        <v>28.575233000000001</v>
      </c>
      <c r="H2" s="60">
        <v>15.245403</v>
      </c>
      <c r="I2" s="60">
        <v>13.329829</v>
      </c>
      <c r="J2" s="60">
        <v>63.654544999999999</v>
      </c>
      <c r="K2" s="60">
        <v>45.256343999999999</v>
      </c>
      <c r="L2" s="60">
        <v>18.398202999999999</v>
      </c>
      <c r="M2" s="60">
        <v>31.092435999999999</v>
      </c>
      <c r="N2" s="60">
        <v>2.4415574000000002</v>
      </c>
      <c r="O2" s="60">
        <v>16.583293999999999</v>
      </c>
      <c r="P2" s="60">
        <v>1456.9335000000001</v>
      </c>
      <c r="Q2" s="60">
        <v>27.480492000000002</v>
      </c>
      <c r="R2" s="60">
        <v>528.79740000000004</v>
      </c>
      <c r="S2" s="60">
        <v>42.322014000000003</v>
      </c>
      <c r="T2" s="60">
        <v>5837.7056000000002</v>
      </c>
      <c r="U2" s="60">
        <v>1.7889295000000001</v>
      </c>
      <c r="V2" s="60">
        <v>15.420235999999999</v>
      </c>
      <c r="W2" s="60">
        <v>306.43261999999999</v>
      </c>
      <c r="X2" s="60">
        <v>117.519775</v>
      </c>
      <c r="Y2" s="60">
        <v>1.9299348999999999</v>
      </c>
      <c r="Z2" s="60">
        <v>1.2339633000000001</v>
      </c>
      <c r="AA2" s="60">
        <v>18.649984</v>
      </c>
      <c r="AB2" s="60">
        <v>1.8066762999999999</v>
      </c>
      <c r="AC2" s="60">
        <v>648.57006999999999</v>
      </c>
      <c r="AD2" s="60">
        <v>3.4591919999999998</v>
      </c>
      <c r="AE2" s="60">
        <v>2.3155184000000002</v>
      </c>
      <c r="AF2" s="60">
        <v>1.6821752000000001</v>
      </c>
      <c r="AG2" s="60">
        <v>348.71170000000001</v>
      </c>
      <c r="AH2" s="60">
        <v>274.43673999999999</v>
      </c>
      <c r="AI2" s="60">
        <v>74.274979999999999</v>
      </c>
      <c r="AJ2" s="60">
        <v>1267.8423</v>
      </c>
      <c r="AK2" s="60">
        <v>5839.9443000000001</v>
      </c>
      <c r="AL2" s="60">
        <v>92.951560000000001</v>
      </c>
      <c r="AM2" s="60">
        <v>4832.2372999999998</v>
      </c>
      <c r="AN2" s="60">
        <v>112.10469999999999</v>
      </c>
      <c r="AO2" s="60">
        <v>13.590533000000001</v>
      </c>
      <c r="AP2" s="60">
        <v>11.9528265</v>
      </c>
      <c r="AQ2" s="60">
        <v>1.637707</v>
      </c>
      <c r="AR2" s="60">
        <v>11.989125</v>
      </c>
      <c r="AS2" s="60">
        <v>683.9058</v>
      </c>
      <c r="AT2" s="60">
        <v>3.6620896000000001E-3</v>
      </c>
      <c r="AU2" s="60">
        <v>4.563377</v>
      </c>
      <c r="AV2" s="60">
        <v>104.05244399999999</v>
      </c>
      <c r="AW2" s="60">
        <v>91.646839999999997</v>
      </c>
      <c r="AX2" s="60">
        <v>0.26444820000000002</v>
      </c>
      <c r="AY2" s="60">
        <v>0.66206560000000003</v>
      </c>
      <c r="AZ2" s="60">
        <v>133.85890000000001</v>
      </c>
      <c r="BA2" s="60">
        <v>19.569876000000001</v>
      </c>
      <c r="BB2" s="60">
        <v>6.3231830000000002</v>
      </c>
      <c r="BC2" s="60">
        <v>7.2410927000000003</v>
      </c>
      <c r="BD2" s="60">
        <v>5.9992422999999997</v>
      </c>
      <c r="BE2" s="60">
        <v>0.57244059999999997</v>
      </c>
      <c r="BF2" s="60">
        <v>2.0143553999999999</v>
      </c>
      <c r="BG2" s="60">
        <v>0</v>
      </c>
      <c r="BH2" s="60">
        <v>2.2317240999999999E-5</v>
      </c>
      <c r="BI2" s="60">
        <v>3.6096745000000001E-4</v>
      </c>
      <c r="BJ2" s="60">
        <v>1.8054305E-2</v>
      </c>
      <c r="BK2" s="60">
        <v>0</v>
      </c>
      <c r="BL2" s="60">
        <v>0.38384235</v>
      </c>
      <c r="BM2" s="60">
        <v>4.6719723000000002</v>
      </c>
      <c r="BN2" s="60">
        <v>1.6854351999999999</v>
      </c>
      <c r="BO2" s="60">
        <v>69.956620000000001</v>
      </c>
      <c r="BP2" s="60">
        <v>14.196797999999999</v>
      </c>
      <c r="BQ2" s="60">
        <v>23.487777999999999</v>
      </c>
      <c r="BR2" s="60">
        <v>78.083240000000004</v>
      </c>
      <c r="BS2" s="60">
        <v>11.503055</v>
      </c>
      <c r="BT2" s="60">
        <v>19.113341999999999</v>
      </c>
      <c r="BU2" s="60">
        <v>1.0398902E-2</v>
      </c>
      <c r="BV2" s="60">
        <v>1.6924445999999999E-2</v>
      </c>
      <c r="BW2" s="60">
        <v>1.2135465999999999</v>
      </c>
      <c r="BX2" s="60">
        <v>1.3584130999999999</v>
      </c>
      <c r="BY2" s="60">
        <v>6.5676479999999995E-2</v>
      </c>
      <c r="BZ2" s="60">
        <v>4.2501411999999999E-4</v>
      </c>
      <c r="CA2" s="60">
        <v>0.33819807000000002</v>
      </c>
      <c r="CB2" s="60">
        <v>1.8577779E-3</v>
      </c>
      <c r="CC2" s="60">
        <v>0.13866548000000001</v>
      </c>
      <c r="CD2" s="60">
        <v>0.43991395999999999</v>
      </c>
      <c r="CE2" s="60">
        <v>5.5321700000000001E-2</v>
      </c>
      <c r="CF2" s="60">
        <v>0.22659214</v>
      </c>
      <c r="CG2" s="60">
        <v>9.9000000000000005E-7</v>
      </c>
      <c r="CH2" s="60">
        <v>5.0636019999999997E-2</v>
      </c>
      <c r="CI2" s="60">
        <v>3.8375739999999998E-2</v>
      </c>
      <c r="CJ2" s="60">
        <v>0.85920470000000004</v>
      </c>
      <c r="CK2" s="60">
        <v>5.2435989999999998E-3</v>
      </c>
      <c r="CL2" s="60">
        <v>0.23185330000000001</v>
      </c>
      <c r="CM2" s="60">
        <v>4.2583310000000001</v>
      </c>
      <c r="CN2" s="60">
        <v>2401.1077</v>
      </c>
      <c r="CO2" s="60">
        <v>3962.393</v>
      </c>
      <c r="CP2" s="60">
        <v>1518.5405000000001</v>
      </c>
      <c r="CQ2" s="60">
        <v>733.9873</v>
      </c>
      <c r="CR2" s="60">
        <v>389.16332999999997</v>
      </c>
      <c r="CS2" s="60">
        <v>674.41974000000005</v>
      </c>
      <c r="CT2" s="60">
        <v>2233.2975999999999</v>
      </c>
      <c r="CU2" s="60">
        <v>1026.9835</v>
      </c>
      <c r="CV2" s="60">
        <v>2122.4470000000001</v>
      </c>
      <c r="CW2" s="60">
        <v>1081.0043000000001</v>
      </c>
      <c r="CX2" s="60">
        <v>453.59359999999998</v>
      </c>
      <c r="CY2" s="60">
        <v>3475.127</v>
      </c>
      <c r="CZ2" s="60">
        <v>1375.817</v>
      </c>
      <c r="DA2" s="60">
        <v>3279.7075</v>
      </c>
      <c r="DB2" s="60">
        <v>3874.3955000000001</v>
      </c>
      <c r="DC2" s="60">
        <v>4526.6499999999996</v>
      </c>
      <c r="DD2" s="60">
        <v>5591.4040000000005</v>
      </c>
      <c r="DE2" s="60">
        <v>1192.9407000000001</v>
      </c>
      <c r="DF2" s="60">
        <v>4293.8657000000003</v>
      </c>
      <c r="DG2" s="60">
        <v>1369.9047</v>
      </c>
      <c r="DH2" s="60">
        <v>27.409758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19.569876000000001</v>
      </c>
      <c r="B6">
        <f>BB2</f>
        <v>6.3231830000000002</v>
      </c>
      <c r="C6">
        <f>BC2</f>
        <v>7.2410927000000003</v>
      </c>
      <c r="D6">
        <f>BD2</f>
        <v>5.9992422999999997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6" sqref="L2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23549</v>
      </c>
      <c r="C2" s="56">
        <f ca="1">YEAR(TODAY())-YEAR(B2)+IF(TODAY()&gt;=DATE(YEAR(TODAY()),MONTH(B2),DAY(B2)),0,-1)</f>
        <v>56</v>
      </c>
      <c r="E2" s="52">
        <v>161</v>
      </c>
      <c r="F2" s="53" t="s">
        <v>39</v>
      </c>
      <c r="G2" s="52">
        <v>84.5</v>
      </c>
      <c r="H2" s="51" t="s">
        <v>41</v>
      </c>
      <c r="I2" s="73">
        <f>ROUND(G3/E3^2,1)</f>
        <v>32.6</v>
      </c>
    </row>
    <row r="3" spans="1:9" x14ac:dyDescent="0.3">
      <c r="E3" s="51">
        <f>E2/100</f>
        <v>1.61</v>
      </c>
      <c r="F3" s="51" t="s">
        <v>40</v>
      </c>
      <c r="G3" s="51">
        <f>G2</f>
        <v>84.5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5">
        <v>44111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조미옥, ID : H1900432)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15:00:15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44111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56</v>
      </c>
      <c r="G12" s="95"/>
      <c r="H12" s="95"/>
      <c r="I12" s="95"/>
      <c r="K12" s="124">
        <f>'개인정보 및 신체계측 입력'!E2</f>
        <v>161</v>
      </c>
      <c r="L12" s="125"/>
      <c r="M12" s="118">
        <f>'개인정보 및 신체계측 입력'!G2</f>
        <v>84.5</v>
      </c>
      <c r="N12" s="119"/>
      <c r="O12" s="114" t="s">
        <v>271</v>
      </c>
      <c r="P12" s="108"/>
      <c r="Q12" s="91">
        <f>'개인정보 및 신체계측 입력'!I2</f>
        <v>32.6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조미옥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85.46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4.5049999999999999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10.035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0.8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4.0999999999999996</v>
      </c>
      <c r="L72" s="36" t="s">
        <v>53</v>
      </c>
      <c r="M72" s="36">
        <f>ROUND('DRIs DATA'!K8,1)</f>
        <v>6.8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70.510000000000005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128.5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117.52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120.45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43.59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389.33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135.91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2020-12-18T01:33:28Z</dcterms:modified>
</cp:coreProperties>
</file>