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<sst xmlns="http://schemas.openxmlformats.org/spreadsheetml/2006/main" count="692" uniqueCount="359">
  <si>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</si>
  <si>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</si>
  <si>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</si>
  <si>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</si>
  <si>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</si>
  <si>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</si>
  <si>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</si>
  <si>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</si>
  <si>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</si>
  <si>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</si>
  <si>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</si>
  <si>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</si>
  <si>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</si>
  <si>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</si>
  <si>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</si>
  <si>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</si>
  <si>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</si>
  <si>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</si>
  <si>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</si>
  <si>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</si>
  <si>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</si>
  <si>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</si>
  <si>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</si>
  <si>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</si>
  <si>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</si>
  <si>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</si>
  <si>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</si>
  <si>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</si>
  <si>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</si>
  <si>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</si>
  <si>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</si>
  <si>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</si>
  <si>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</si>
  <si>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</si>
  <si>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</si>
  <si>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</si>
  <si>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</si>
  <si>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</si>
  <si>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</si>
  <si>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</si>
  <si>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</si>
  <si>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</si>
  <si>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</si>
  <si>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</si>
  <si>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</si>
  <si>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</si>
  <si>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</si>
  <si>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</si>
  <si>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</si>
  <si>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</si>
  <si>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</si>
  <si>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</si>
  <si>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</si>
  <si>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</si>
  <si>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</si>
  <si>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</si>
  <si>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</si>
  <si>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</si>
  <si>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</si>
  <si>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</si>
  <si>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</si>
  <si>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</si>
  <si>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</si>
  <si>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</si>
  <si>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</si>
  <si>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</si>
  <si>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</si>
  <si>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</si>
  <si>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</si>
  <si>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</si>
  <si>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</si>
  <si>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</si>
  <si>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</si>
  <si>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</si>
  <si>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</si>
  <si>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</si>
  <si>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</si>
  <si>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</si>
  <si>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</si>
  <si>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</si>
  <si>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</si>
  <si>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</si>
  <si>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</si>
  <si>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</si>
  <si>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</si>
  <si>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</si>
  <si>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</si>
  <si>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</si>
  <si>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</si>
  <si>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</si>
  <si>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</si>
  <si>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</si>
  <si>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</si>
  <si>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</si>
  <si>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</si>
  <si>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</si>
  <si>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</si>
  <si>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</si>
  <si>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</si>
  <si>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</si>
  <si>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</si>
  <si>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</si>
  <si>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</si>
  <si>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</si>
  <si>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</si>
  <si>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</si>
  <si>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</si>
  <si>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</si>
  <si>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</si>
  <si>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</si>
  <si>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</si>
  <si>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</si>
  <si>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</si>
  <si>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</si>
  <si>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</si>
  <si>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</si>
  <si>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</si>
  <si>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</si>
  <si>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</si>
  <si>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</si>
  <si>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</si>
  <si>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</si>
  <si>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</si>
  <si>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</si>
  <si>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</si>
  <si>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</si>
  <si>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</si>
  <si>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</si>
  <si>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</si>
  <si>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</si>
  <si>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</si>
  <si>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</si>
  <si>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</si>
  <si>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</si>
  <si>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</si>
  <si>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</si>
  <si>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</si>
  <si>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</si>
  <si>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</si>
  <si>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</si>
  <si>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</si>
  <si>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</si>
  <si>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</si>
  <si>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</si>
  <si>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</si>
  <si>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</si>
  <si>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</si>
  <si>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</si>
  <si>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</si>
  <si>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</si>
  <si>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</si>
  <si>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</si>
  <si>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</si>
  <si>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</si>
  <si>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</si>
  <si>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</si>
  <si>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</si>
  <si>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</si>
  <si>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</si>
  <si>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</si>
  <si>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</si>
  <si>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</si>
  <si>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</si>
  <si>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</si>
  <si>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</si>
  <si>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</si>
  <si>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</si>
  <si>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</si>
  <si>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</si>
  <si>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</si>
  <si>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</si>
  <si>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</si>
  <si>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</si>
  <si>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</si>
  <si>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</si>
  <si>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</si>
  <si>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</si>
  <si>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</si>
  <si>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</si>
  <si>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</si>
  <si>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</si>
  <si>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</si>
  <si>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</si>
  <si>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</si>
  <si>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</si>
  <si>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</si>
  <si>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</si>
  <si>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</si>
  <si>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</si>
  <si>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</si>
  <si>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</si>
  <si>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</si>
  <si>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</si>
  <si>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</si>
  <si>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</si>
  <si>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</si>
  <si>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</si>
  <si>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</si>
  <si>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</si>
  <si>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</si>
  <si>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</si>
  <si>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</si>
  <si>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</si>
  <si>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</si>
  <si>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</si>
  <si>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</si>
  <si>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</si>
  <si>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</si>
  <si>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</si>
  <si>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</si>
  <si>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</si>
  <si>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</si>
  <si>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</si>
  <si>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</si>
  <si>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</si>
  <si>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</si>
  <si>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</si>
  <si>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</si>
  <si>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</si>
  <si>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</si>
  <si>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</si>
  <si>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</si>
  <si>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</si>
  <si>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</si>
  <si>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</si>
  <si>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</si>
  <si>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</si>
  <si>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</si>
  <si>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</si>
  <si>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</si>
  <si>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</si>
  <si>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</si>
  <si>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</si>
  <si>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</si>
  <si>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</si>
  <si>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</si>
  <si>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</si>
  <si>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</si>
  <si>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</si>
  <si>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</si>
  <si>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</si>
  <si>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</si>
  <si>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</si>
  <si>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</si>
  <si>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</si>
  <si>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</si>
  <si>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</si>
  <si>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</si>
  <si>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</si>
  <si>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</si>
  <si>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</si>
  <si>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</si>
  <si>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</si>
  <si>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</si>
  <si>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</si>
  <si>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</si>
  <si>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</si>
  <si>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</si>
  <si>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</si>
  <si>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</si>
  <si>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</si>
  <si>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</si>
  <si>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</si>
  <si>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</si>
  <si>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</si>
  <si>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</si>
  <si>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</si>
  <si>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</si>
  <si>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</si>
  <si>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</si>
  <si>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</si>
  <si>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</si>
  <si>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</si>
  <si>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</si>
  <si>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</si>
  <si>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</si>
  <si>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</si>
  <si>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에너지(kcal)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</si>
  <si>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</si>
  <si>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</si>
  <si>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</si>
  <si>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</si>
  <si>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</si>
  <si>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비타민C</t>
    <phoneticPr fontId="1" type="noConversion"/>
  </si>
  <si>
    <t>니아신</t>
    <phoneticPr fontId="1" type="noConversion"/>
  </si>
  <si>
    <t>칼륨</t>
    <phoneticPr fontId="1" type="noConversion"/>
  </si>
  <si>
    <t>불소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</si>
  <si>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</si>
  <si>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</si>
  <si>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</si>
  <si>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</si>
  <si>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</si>
  <si>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</si>
  <si>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</si>
  <si>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</si>
  <si>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</si>
  <si>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평균필요량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</si>
  <si>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</si>
  <si>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</si>
  <si>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</si>
  <si>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</si>
  <si>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</si>
  <si>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</si>
  <si>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</si>
  <si>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</si>
  <si>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</si>
  <si>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</si>
  <si>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</si>
  <si>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</si>
  <si>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</si>
  <si>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</si>
  <si>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</si>
  <si>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</si>
  <si>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</si>
  <si>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</si>
  <si>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</si>
  <si>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</si>
  <si>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티아민</t>
    <phoneticPr fontId="1" type="noConversion"/>
  </si>
  <si>
    <t>H1900434</t>
  </si>
  <si>
    <t>장영미</t>
  </si>
  <si>
    <t>(설문지 : FFQ 95문항 설문지, 사용자 : 장영미, ID : H1900434)</t>
  </si>
  <si>
    <t>출력시각</t>
    <phoneticPr fontId="1" type="noConversion"/>
  </si>
  <si>
    <t>2020년 12월 17일 15:04:21</t>
  </si>
  <si>
    <t>에너지(kcal)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</si>
  <si>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</si>
  <si>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</si>
  <si>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</si>
  <si>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</si>
  <si>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</si>
  <si>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</si>
  <si>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</si>
  <si>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</si>
  <si>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</si>
  <si>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</si>
  <si>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</si>
  <si>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</si>
  <si>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엽산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</si>
  <si>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</si>
  <si>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</si>
  <si>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</si>
  <si>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</si>
  <si>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</si>
  <si>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</si>
  <si>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</si>
  <si>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</si>
  <si>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</si>
  <si>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</si>
  <si>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</si>
  <si>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권장섭취량</t>
    <phoneticPr fontId="1" type="noConversion"/>
  </si>
  <si>
    <t>충분섭취량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</si>
  <si>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</si>
  <si>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</si>
  <si>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</si>
  <si>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</si>
  <si>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</si>
  <si>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</si>
  <si>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충분섭취량</t>
    <phoneticPr fontId="1" type="noConversion"/>
  </si>
  <si>
    <t>상한섭취량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</si>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</sst>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73.901020000000003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75432"/>
        <c:axId val="584378568"/>
      </c:barChart>
      <c:catAx>
        <c:axId val="58437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8568"/>
        <c:crosses val="autoZero"/>
        <c:auto val="1"/>
        <c:lblAlgn val="ctr"/>
        <c:lblOffset val="100"/>
        <c:noMultiLvlLbl val="0"/>
      </c:catAx>
      <c:valAx>
        <c:axId val="58437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2.8713799999999998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5048"/>
        <c:axId val="584356224"/>
      </c:barChart>
      <c:catAx>
        <c:axId val="5843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6224"/>
        <c:crosses val="autoZero"/>
        <c:auto val="1"/>
        <c:lblAlgn val="ctr"/>
        <c:lblOffset val="100"/>
        <c:noMultiLvlLbl val="0"/>
      </c:catAx>
      <c:valAx>
        <c:axId val="58435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5.5476429999999999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9952"/>
        <c:axId val="584351912"/>
      </c:barChart>
      <c:catAx>
        <c:axId val="5843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1912"/>
        <c:crosses val="autoZero"/>
        <c:auto val="1"/>
        <c:lblAlgn val="ctr"/>
        <c:lblOffset val="100"/>
        <c:noMultiLvlLbl val="0"/>
      </c:catAx>
      <c:valAx>
        <c:axId val="58435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1219.2734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5440"/>
        <c:axId val="584353872"/>
      </c:barChart>
      <c:catAx>
        <c:axId val="58435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3872"/>
        <c:crosses val="autoZero"/>
        <c:auto val="1"/>
        <c:lblAlgn val="ctr"/>
        <c:lblOffset val="100"/>
        <c:noMultiLvlLbl val="0"/>
      </c:catAx>
      <c:valAx>
        <c:axId val="58435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3214.5007000000001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4656"/>
        <c:axId val="584355832"/>
      </c:barChart>
      <c:catAx>
        <c:axId val="58435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5832"/>
        <c:crosses val="autoZero"/>
        <c:auto val="1"/>
        <c:lblAlgn val="ctr"/>
        <c:lblOffset val="100"/>
        <c:noMultiLvlLbl val="0"/>
      </c:catAx>
      <c:valAx>
        <c:axId val="584355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117.39011000000001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7008"/>
        <c:axId val="584357400"/>
      </c:barChart>
      <c:catAx>
        <c:axId val="58435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7400"/>
        <c:crosses val="autoZero"/>
        <c:auto val="1"/>
        <c:lblAlgn val="ctr"/>
        <c:lblOffset val="100"/>
        <c:noMultiLvlLbl val="0"/>
      </c:catAx>
      <c:valAx>
        <c:axId val="58435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154.60995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2496"/>
        <c:axId val="584372688"/>
      </c:barChart>
      <c:catAx>
        <c:axId val="5843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2688"/>
        <c:crosses val="autoZero"/>
        <c:auto val="1"/>
        <c:lblAlgn val="ctr"/>
        <c:lblOffset val="100"/>
        <c:noMultiLvlLbl val="0"/>
      </c:catAx>
      <c:valAx>
        <c:axId val="5843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11.010852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7200"/>
        <c:axId val="584365240"/>
      </c:barChart>
      <c:catAx>
        <c:axId val="58436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5240"/>
        <c:crosses val="autoZero"/>
        <c:auto val="1"/>
        <c:lblAlgn val="ctr"/>
        <c:lblOffset val="100"/>
        <c:noMultiLvlLbl val="0"/>
      </c:catAx>
      <c:valAx>
        <c:axId val="584365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1641.2094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4848"/>
        <c:axId val="584361712"/>
      </c:barChart>
      <c:catAx>
        <c:axId val="58436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1712"/>
        <c:crosses val="autoZero"/>
        <c:auto val="1"/>
        <c:lblAlgn val="ctr"/>
        <c:lblOffset val="100"/>
        <c:noMultiLvlLbl val="0"/>
      </c:catAx>
      <c:valAx>
        <c:axId val="584361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0.25219247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6024"/>
        <c:axId val="584362104"/>
      </c:barChart>
      <c:catAx>
        <c:axId val="58436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2104"/>
        <c:crosses val="autoZero"/>
        <c:auto val="1"/>
        <c:lblAlgn val="ctr"/>
        <c:lblOffset val="100"/>
        <c:noMultiLvlLbl val="0"/>
      </c:catAx>
      <c:valAx>
        <c:axId val="58436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2.6954791999999999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3672"/>
        <c:axId val="584362888"/>
      </c:barChart>
      <c:catAx>
        <c:axId val="58436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2888"/>
        <c:crosses val="autoZero"/>
        <c:auto val="1"/>
        <c:lblAlgn val="ctr"/>
        <c:lblOffset val="100"/>
        <c:noMultiLvlLbl val="0"/>
      </c:catAx>
      <c:valAx>
        <c:axId val="58436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26.124464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78176"/>
        <c:axId val="584378960"/>
      </c:barChart>
      <c:catAx>
        <c:axId val="58437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8960"/>
        <c:crosses val="autoZero"/>
        <c:auto val="1"/>
        <c:lblAlgn val="ctr"/>
        <c:lblOffset val="100"/>
        <c:noMultiLvlLbl val="0"/>
      </c:catAx>
      <c:valAx>
        <c:axId val="58437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7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198.03107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1320"/>
        <c:axId val="584360536"/>
      </c:barChart>
      <c:catAx>
        <c:axId val="5843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0536"/>
        <c:crosses val="autoZero"/>
        <c:auto val="1"/>
        <c:lblAlgn val="ctr"/>
        <c:lblOffset val="100"/>
        <c:noMultiLvlLbl val="0"/>
      </c:catAx>
      <c:valAx>
        <c:axId val="58436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89.360500000000002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3280"/>
        <c:axId val="584368768"/>
      </c:barChart>
      <c:catAx>
        <c:axId val="58436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8768"/>
        <c:crosses val="autoZero"/>
        <c:auto val="1"/>
        <c:lblAlgn val="ctr"/>
        <c:lblOffset val="100"/>
        <c:noMultiLvlLbl val="0"/>
      </c:catAx>
      <c:valAx>
        <c:axId val="58436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6.5860000000000003</c:v>
                </c:pt>
                <c:pt idx="1">
                  <c:v>14.362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69160"/>
        <c:axId val="584369552"/>
      </c:barChart>
      <c:catAx>
        <c:axId val="58436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69552"/>
        <c:crosses val="autoZero"/>
        <c:auto val="1"/>
        <c:lblAlgn val="ctr"/>
        <c:lblOffset val="100"/>
        <c:noMultiLvlLbl val="0"/>
      </c:catAx>
      <c:valAx>
        <c:axId val="58436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18.63935</c:v>
                </c:pt>
                <c:pt idx="1">
                  <c:v>25.608491999999998</c:v>
                </c:pt>
                <c:pt idx="2">
                  <c:v>20.272919000000002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545.30115000000001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64064"/>
        <c:axId val="584371120"/>
      </c:barChart>
      <c:catAx>
        <c:axId val="58436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1120"/>
        <c:crosses val="autoZero"/>
        <c:auto val="1"/>
        <c:lblAlgn val="ctr"/>
        <c:lblOffset val="100"/>
        <c:noMultiLvlLbl val="0"/>
      </c:catAx>
      <c:valAx>
        <c:axId val="5843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23.861177000000001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71904"/>
        <c:axId val="584372296"/>
      </c:barChart>
      <c:catAx>
        <c:axId val="5843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2296"/>
        <c:crosses val="autoZero"/>
        <c:auto val="1"/>
        <c:lblAlgn val="ctr"/>
        <c:lblOffset val="100"/>
        <c:noMultiLvlLbl val="0"/>
      </c:catAx>
      <c:valAx>
        <c:axId val="58437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65.328999999999994</c:v>
                </c:pt>
                <c:pt idx="1">
                  <c:v>14.478</c:v>
                </c:pt>
                <c:pt idx="2">
                  <c:v>20.192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64456"/>
        <c:axId val="584332856"/>
      </c:barChart>
      <c:catAx>
        <c:axId val="58436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856"/>
        <c:crosses val="autoZero"/>
        <c:auto val="1"/>
        <c:lblAlgn val="ctr"/>
        <c:lblOffset val="100"/>
        <c:noMultiLvlLbl val="0"/>
      </c:catAx>
      <c:valAx>
        <c:axId val="58433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6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1839.1772000000001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9328"/>
        <c:axId val="584338736"/>
      </c:barChart>
      <c:catAx>
        <c:axId val="58432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8736"/>
        <c:crosses val="autoZero"/>
        <c:auto val="1"/>
        <c:lblAlgn val="ctr"/>
        <c:lblOffset val="100"/>
        <c:noMultiLvlLbl val="0"/>
      </c:catAx>
      <c:valAx>
        <c:axId val="58433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173.24779000000001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0504"/>
        <c:axId val="584339128"/>
      </c:barChart>
      <c:catAx>
        <c:axId val="5843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9128"/>
        <c:crosses val="autoZero"/>
        <c:auto val="1"/>
        <c:lblAlgn val="ctr"/>
        <c:lblOffset val="100"/>
        <c:noMultiLvlLbl val="0"/>
      </c:catAx>
      <c:valAx>
        <c:axId val="584339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552.99580000000003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2464"/>
        <c:axId val="584332072"/>
      </c:barChart>
      <c:catAx>
        <c:axId val="58433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072"/>
        <c:crosses val="autoZero"/>
        <c:auto val="1"/>
        <c:lblAlgn val="ctr"/>
        <c:lblOffset val="100"/>
        <c:noMultiLvlLbl val="0"/>
      </c:catAx>
      <c:valAx>
        <c:axId val="58433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7.0791516000000003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73472"/>
        <c:axId val="584377000"/>
      </c:barChart>
      <c:catAx>
        <c:axId val="5843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7000"/>
        <c:crosses val="autoZero"/>
        <c:auto val="1"/>
        <c:lblAlgn val="ctr"/>
        <c:lblOffset val="100"/>
        <c:noMultiLvlLbl val="0"/>
      </c:catAx>
      <c:valAx>
        <c:axId val="58437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4650.3819999999996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3248"/>
        <c:axId val="584339912"/>
      </c:barChart>
      <c:catAx>
        <c:axId val="5843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9912"/>
        <c:crosses val="autoZero"/>
        <c:auto val="1"/>
        <c:lblAlgn val="ctr"/>
        <c:lblOffset val="100"/>
        <c:noMultiLvlLbl val="0"/>
      </c:catAx>
      <c:valAx>
        <c:axId val="58433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16.420276999999999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1288"/>
        <c:axId val="584329720"/>
      </c:barChart>
      <c:catAx>
        <c:axId val="58433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9720"/>
        <c:crosses val="autoZero"/>
        <c:auto val="1"/>
        <c:lblAlgn val="ctr"/>
        <c:lblOffset val="100"/>
        <c:noMultiLvlLbl val="0"/>
      </c:catAx>
      <c:valAx>
        <c:axId val="58432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3.6087964000000001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7760"/>
        <c:axId val="584337168"/>
      </c:barChart>
      <c:catAx>
        <c:axId val="58432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7168"/>
        <c:crosses val="autoZero"/>
        <c:auto val="1"/>
        <c:lblAlgn val="ctr"/>
        <c:lblOffset val="100"/>
        <c:noMultiLvlLbl val="0"/>
      </c:catAx>
      <c:valAx>
        <c:axId val="58433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319.74975999999998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73864"/>
        <c:axId val="584374256"/>
      </c:barChart>
      <c:catAx>
        <c:axId val="5843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74256"/>
        <c:crosses val="autoZero"/>
        <c:auto val="1"/>
        <c:lblAlgn val="ctr"/>
        <c:lblOffset val="100"/>
        <c:noMultiLvlLbl val="0"/>
      </c:catAx>
      <c:valAx>
        <c:axId val="58437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7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1.5458019999999999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9360"/>
        <c:axId val="584348384"/>
      </c:barChart>
      <c:catAx>
        <c:axId val="58435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8384"/>
        <c:crosses val="autoZero"/>
        <c:auto val="1"/>
        <c:lblAlgn val="ctr"/>
        <c:lblOffset val="100"/>
        <c:noMultiLvlLbl val="0"/>
      </c:catAx>
      <c:valAx>
        <c:axId val="58434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18.444417999999999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3088"/>
        <c:axId val="584353480"/>
      </c:barChart>
      <c:catAx>
        <c:axId val="58435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3480"/>
        <c:crosses val="autoZero"/>
        <c:auto val="1"/>
        <c:lblAlgn val="ctr"/>
        <c:lblOffset val="100"/>
        <c:noMultiLvlLbl val="0"/>
      </c:catAx>
      <c:valAx>
        <c:axId val="58435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3.6087964000000001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9752"/>
        <c:axId val="584348776"/>
      </c:barChart>
      <c:catAx>
        <c:axId val="58435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8776"/>
        <c:crosses val="autoZero"/>
        <c:auto val="1"/>
        <c:lblAlgn val="ctr"/>
        <c:lblOffset val="100"/>
        <c:noMultiLvlLbl val="0"/>
      </c:catAx>
      <c:valAx>
        <c:axId val="58434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581.31470000000002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9168"/>
        <c:axId val="584350344"/>
      </c:barChart>
      <c:catAx>
        <c:axId val="5843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0344"/>
        <c:crosses val="autoZero"/>
        <c:auto val="1"/>
        <c:lblAlgn val="ctr"/>
        <c:lblOffset val="100"/>
        <c:noMultiLvlLbl val="0"/>
      </c:catAx>
      <c:valAx>
        <c:axId val="58435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11.556869000000001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58576"/>
        <c:axId val="584358968"/>
      </c:barChart>
      <c:catAx>
        <c:axId val="58435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58968"/>
        <c:crosses val="autoZero"/>
        <c:auto val="1"/>
        <c:lblAlgn val="ctr"/>
        <c:lblOffset val="100"/>
        <c:noMultiLvlLbl val="0"/>
      </c:catAx>
      <c:valAx>
        <c:axId val="58435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5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장영미, ID : H1900434)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15:04:21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1839.1772000000001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73.901020000000003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26.124464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65.328999999999994</v>
      </c>
      <c r="G8" s="59">
        <f>'DRIs DATA 입력'!G8</f>
        <v>14.478</v>
      </c>
      <c r="H8" s="59">
        <f>'DRIs DATA 입력'!H8</f>
        <v>20.192</v>
      </c>
      <c r="I8" s="46"/>
      <c r="J8" s="59" t="s">
        <v>216</v>
      </c>
      <c r="K8" s="59">
        <f>'DRIs DATA 입력'!K8</f>
        <v>6.5860000000000003</v>
      </c>
      <c r="L8" s="59">
        <f>'DRIs DATA 입력'!L8</f>
        <v>14.362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545.30115000000001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23.861177000000001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7.0791516000000003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319.74975999999998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173.24779000000001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1.6870073000000001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1.5458019999999999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18.444417999999999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3.6087964000000001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581.31470000000002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11.556869000000001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2.8713799999999998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5.5476429999999999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552.99580000000003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1219.2734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4650.3819999999996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3214.5007000000001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117.39011000000001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154.60995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16.420276999999999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11.010852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1641.2094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0.25219247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2.6954791999999999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198.03107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89.360500000000002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T39" sqref="T3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310</v>
      </c>
      <c r="B1" s="61" t="s">
        <v>320</v>
      </c>
      <c r="G1" s="62" t="s">
        <v>321</v>
      </c>
      <c r="H1" s="61" t="s">
        <v>322</v>
      </c>
    </row>
    <row r="3" spans="1:27" x14ac:dyDescent="0.3">
      <c r="A3" s="69" t="s">
        <v>311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323</v>
      </c>
      <c r="B4" s="68"/>
      <c r="C4" s="68"/>
      <c r="E4" s="70" t="s">
        <v>312</v>
      </c>
      <c r="F4" s="71"/>
      <c r="G4" s="71"/>
      <c r="H4" s="72"/>
      <c r="J4" s="70" t="s">
        <v>287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313</v>
      </c>
      <c r="V4" s="68"/>
      <c r="W4" s="68"/>
      <c r="X4" s="68"/>
      <c r="Y4" s="68"/>
      <c r="Z4" s="68"/>
    </row>
    <row r="5" spans="1:27" x14ac:dyDescent="0.3">
      <c r="A5" s="66"/>
      <c r="B5" s="66" t="s">
        <v>288</v>
      </c>
      <c r="C5" s="66" t="s">
        <v>291</v>
      </c>
      <c r="E5" s="66"/>
      <c r="F5" s="66" t="s">
        <v>50</v>
      </c>
      <c r="G5" s="66" t="s">
        <v>278</v>
      </c>
      <c r="H5" s="66" t="s">
        <v>46</v>
      </c>
      <c r="J5" s="66"/>
      <c r="K5" s="66" t="s">
        <v>289</v>
      </c>
      <c r="L5" s="66" t="s">
        <v>279</v>
      </c>
      <c r="N5" s="66"/>
      <c r="O5" s="66" t="s">
        <v>296</v>
      </c>
      <c r="P5" s="66" t="s">
        <v>290</v>
      </c>
      <c r="Q5" s="66" t="s">
        <v>280</v>
      </c>
      <c r="R5" s="66" t="s">
        <v>281</v>
      </c>
      <c r="S5" s="66" t="s">
        <v>324</v>
      </c>
      <c r="U5" s="66"/>
      <c r="V5" s="66" t="s">
        <v>325</v>
      </c>
      <c r="W5" s="66" t="s">
        <v>290</v>
      </c>
      <c r="X5" s="66" t="s">
        <v>326</v>
      </c>
      <c r="Y5" s="66" t="s">
        <v>281</v>
      </c>
      <c r="Z5" s="66" t="s">
        <v>291</v>
      </c>
    </row>
    <row r="6" spans="1:27" x14ac:dyDescent="0.3">
      <c r="A6" s="66" t="s">
        <v>277</v>
      </c>
      <c r="B6" s="66">
        <v>1800</v>
      </c>
      <c r="C6" s="66">
        <v>1839.1772000000001</v>
      </c>
      <c r="E6" s="66" t="s">
        <v>327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328</v>
      </c>
      <c r="O6" s="66">
        <v>40</v>
      </c>
      <c r="P6" s="66">
        <v>50</v>
      </c>
      <c r="Q6" s="66">
        <v>0</v>
      </c>
      <c r="R6" s="66">
        <v>0</v>
      </c>
      <c r="S6" s="66">
        <v>73.901020000000003</v>
      </c>
      <c r="U6" s="66" t="s">
        <v>292</v>
      </c>
      <c r="V6" s="66">
        <v>0</v>
      </c>
      <c r="W6" s="66">
        <v>0</v>
      </c>
      <c r="X6" s="66">
        <v>20</v>
      </c>
      <c r="Y6" s="66">
        <v>0</v>
      </c>
      <c r="Z6" s="66">
        <v>26.124464</v>
      </c>
    </row>
    <row r="7" spans="1:27" x14ac:dyDescent="0.3">
      <c r="E7" s="66" t="s">
        <v>293</v>
      </c>
      <c r="F7" s="66">
        <v>65</v>
      </c>
      <c r="G7" s="66">
        <v>30</v>
      </c>
      <c r="H7" s="66">
        <v>20</v>
      </c>
      <c r="J7" s="66" t="s">
        <v>293</v>
      </c>
      <c r="K7" s="66">
        <v>1</v>
      </c>
      <c r="L7" s="66">
        <v>10</v>
      </c>
    </row>
    <row r="8" spans="1:27" x14ac:dyDescent="0.3">
      <c r="E8" s="66" t="s">
        <v>329</v>
      </c>
      <c r="F8" s="66">
        <v>65.328999999999994</v>
      </c>
      <c r="G8" s="66">
        <v>14.478</v>
      </c>
      <c r="H8" s="66">
        <v>20.192</v>
      </c>
      <c r="J8" s="66" t="s">
        <v>294</v>
      </c>
      <c r="K8" s="66">
        <v>6.5860000000000003</v>
      </c>
      <c r="L8" s="66">
        <v>14.362</v>
      </c>
    </row>
    <row r="13" spans="1:27" x14ac:dyDescent="0.3">
      <c r="A13" s="67" t="s">
        <v>330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314</v>
      </c>
      <c r="B14" s="68"/>
      <c r="C14" s="68"/>
      <c r="D14" s="68"/>
      <c r="E14" s="68"/>
      <c r="F14" s="68"/>
      <c r="H14" s="68" t="s">
        <v>295</v>
      </c>
      <c r="I14" s="68"/>
      <c r="J14" s="68"/>
      <c r="K14" s="68"/>
      <c r="L14" s="68"/>
      <c r="M14" s="68"/>
      <c r="O14" s="68" t="s">
        <v>315</v>
      </c>
      <c r="P14" s="68"/>
      <c r="Q14" s="68"/>
      <c r="R14" s="68"/>
      <c r="S14" s="68"/>
      <c r="T14" s="68"/>
      <c r="V14" s="68" t="s">
        <v>331</v>
      </c>
      <c r="W14" s="68"/>
      <c r="X14" s="68"/>
      <c r="Y14" s="68"/>
      <c r="Z14" s="68"/>
      <c r="AA14" s="68"/>
    </row>
    <row r="15" spans="1:27" x14ac:dyDescent="0.3">
      <c r="A15" s="66"/>
      <c r="B15" s="66" t="s">
        <v>325</v>
      </c>
      <c r="C15" s="66" t="s">
        <v>290</v>
      </c>
      <c r="D15" s="66" t="s">
        <v>332</v>
      </c>
      <c r="E15" s="66" t="s">
        <v>281</v>
      </c>
      <c r="F15" s="66" t="s">
        <v>291</v>
      </c>
      <c r="H15" s="66"/>
      <c r="I15" s="66" t="s">
        <v>296</v>
      </c>
      <c r="J15" s="66" t="s">
        <v>290</v>
      </c>
      <c r="K15" s="66" t="s">
        <v>280</v>
      </c>
      <c r="L15" s="66" t="s">
        <v>281</v>
      </c>
      <c r="M15" s="66" t="s">
        <v>333</v>
      </c>
      <c r="O15" s="66"/>
      <c r="P15" s="66" t="s">
        <v>296</v>
      </c>
      <c r="Q15" s="66" t="s">
        <v>290</v>
      </c>
      <c r="R15" s="66" t="s">
        <v>280</v>
      </c>
      <c r="S15" s="66" t="s">
        <v>281</v>
      </c>
      <c r="T15" s="66" t="s">
        <v>333</v>
      </c>
      <c r="V15" s="66"/>
      <c r="W15" s="66" t="s">
        <v>334</v>
      </c>
      <c r="X15" s="66" t="s">
        <v>290</v>
      </c>
      <c r="Y15" s="66" t="s">
        <v>335</v>
      </c>
      <c r="Z15" s="66" t="s">
        <v>281</v>
      </c>
      <c r="AA15" s="66" t="s">
        <v>291</v>
      </c>
    </row>
    <row r="16" spans="1:27" x14ac:dyDescent="0.3">
      <c r="A16" s="66" t="s">
        <v>316</v>
      </c>
      <c r="B16" s="66">
        <v>430</v>
      </c>
      <c r="C16" s="66">
        <v>600</v>
      </c>
      <c r="D16" s="66">
        <v>0</v>
      </c>
      <c r="E16" s="66">
        <v>3000</v>
      </c>
      <c r="F16" s="66">
        <v>545.30115000000001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23.861177000000001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7.0791516000000003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319.74975999999998</v>
      </c>
    </row>
    <row r="23" spans="1:62" x14ac:dyDescent="0.3">
      <c r="A23" s="67" t="s">
        <v>297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283</v>
      </c>
      <c r="B24" s="68"/>
      <c r="C24" s="68"/>
      <c r="D24" s="68"/>
      <c r="E24" s="68"/>
      <c r="F24" s="68"/>
      <c r="H24" s="68" t="s">
        <v>317</v>
      </c>
      <c r="I24" s="68"/>
      <c r="J24" s="68"/>
      <c r="K24" s="68"/>
      <c r="L24" s="68"/>
      <c r="M24" s="68"/>
      <c r="O24" s="68" t="s">
        <v>298</v>
      </c>
      <c r="P24" s="68"/>
      <c r="Q24" s="68"/>
      <c r="R24" s="68"/>
      <c r="S24" s="68"/>
      <c r="T24" s="68"/>
      <c r="V24" s="68" t="s">
        <v>284</v>
      </c>
      <c r="W24" s="68"/>
      <c r="X24" s="68"/>
      <c r="Y24" s="68"/>
      <c r="Z24" s="68"/>
      <c r="AA24" s="68"/>
      <c r="AC24" s="68" t="s">
        <v>299</v>
      </c>
      <c r="AD24" s="68"/>
      <c r="AE24" s="68"/>
      <c r="AF24" s="68"/>
      <c r="AG24" s="68"/>
      <c r="AH24" s="68"/>
      <c r="AJ24" s="68" t="s">
        <v>336</v>
      </c>
      <c r="AK24" s="68"/>
      <c r="AL24" s="68"/>
      <c r="AM24" s="68"/>
      <c r="AN24" s="68"/>
      <c r="AO24" s="68"/>
      <c r="AQ24" s="68" t="s">
        <v>300</v>
      </c>
      <c r="AR24" s="68"/>
      <c r="AS24" s="68"/>
      <c r="AT24" s="68"/>
      <c r="AU24" s="68"/>
      <c r="AV24" s="68"/>
      <c r="AX24" s="68" t="s">
        <v>301</v>
      </c>
      <c r="AY24" s="68"/>
      <c r="AZ24" s="68"/>
      <c r="BA24" s="68"/>
      <c r="BB24" s="68"/>
      <c r="BC24" s="68"/>
      <c r="BE24" s="68" t="s">
        <v>337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338</v>
      </c>
      <c r="C25" s="66" t="s">
        <v>290</v>
      </c>
      <c r="D25" s="66" t="s">
        <v>280</v>
      </c>
      <c r="E25" s="66" t="s">
        <v>281</v>
      </c>
      <c r="F25" s="66" t="s">
        <v>291</v>
      </c>
      <c r="H25" s="66"/>
      <c r="I25" s="66" t="s">
        <v>296</v>
      </c>
      <c r="J25" s="66" t="s">
        <v>339</v>
      </c>
      <c r="K25" s="66" t="s">
        <v>280</v>
      </c>
      <c r="L25" s="66" t="s">
        <v>281</v>
      </c>
      <c r="M25" s="66" t="s">
        <v>291</v>
      </c>
      <c r="O25" s="66"/>
      <c r="P25" s="66" t="s">
        <v>296</v>
      </c>
      <c r="Q25" s="66" t="s">
        <v>340</v>
      </c>
      <c r="R25" s="66" t="s">
        <v>280</v>
      </c>
      <c r="S25" s="66" t="s">
        <v>281</v>
      </c>
      <c r="T25" s="66" t="s">
        <v>333</v>
      </c>
      <c r="V25" s="66"/>
      <c r="W25" s="66" t="s">
        <v>296</v>
      </c>
      <c r="X25" s="66" t="s">
        <v>290</v>
      </c>
      <c r="Y25" s="66" t="s">
        <v>280</v>
      </c>
      <c r="Z25" s="66" t="s">
        <v>281</v>
      </c>
      <c r="AA25" s="66" t="s">
        <v>291</v>
      </c>
      <c r="AC25" s="66"/>
      <c r="AD25" s="66" t="s">
        <v>296</v>
      </c>
      <c r="AE25" s="66" t="s">
        <v>290</v>
      </c>
      <c r="AF25" s="66" t="s">
        <v>280</v>
      </c>
      <c r="AG25" s="66" t="s">
        <v>341</v>
      </c>
      <c r="AH25" s="66" t="s">
        <v>291</v>
      </c>
      <c r="AJ25" s="66"/>
      <c r="AK25" s="66" t="s">
        <v>296</v>
      </c>
      <c r="AL25" s="66" t="s">
        <v>340</v>
      </c>
      <c r="AM25" s="66" t="s">
        <v>280</v>
      </c>
      <c r="AN25" s="66" t="s">
        <v>342</v>
      </c>
      <c r="AO25" s="66" t="s">
        <v>291</v>
      </c>
      <c r="AQ25" s="66"/>
      <c r="AR25" s="66" t="s">
        <v>343</v>
      </c>
      <c r="AS25" s="66" t="s">
        <v>290</v>
      </c>
      <c r="AT25" s="66" t="s">
        <v>280</v>
      </c>
      <c r="AU25" s="66" t="s">
        <v>281</v>
      </c>
      <c r="AV25" s="66" t="s">
        <v>291</v>
      </c>
      <c r="AX25" s="66"/>
      <c r="AY25" s="66" t="s">
        <v>296</v>
      </c>
      <c r="AZ25" s="66" t="s">
        <v>339</v>
      </c>
      <c r="BA25" s="66" t="s">
        <v>280</v>
      </c>
      <c r="BB25" s="66" t="s">
        <v>281</v>
      </c>
      <c r="BC25" s="66" t="s">
        <v>291</v>
      </c>
      <c r="BE25" s="66"/>
      <c r="BF25" s="66" t="s">
        <v>296</v>
      </c>
      <c r="BG25" s="66" t="s">
        <v>290</v>
      </c>
      <c r="BH25" s="66" t="s">
        <v>280</v>
      </c>
      <c r="BI25" s="66" t="s">
        <v>281</v>
      </c>
      <c r="BJ25" s="66" t="s">
        <v>291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173.24779000000001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1.6870073000000001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1.5458019999999999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18.444417999999999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3.6087964000000001</v>
      </c>
      <c r="AJ26" s="66" t="s">
        <v>302</v>
      </c>
      <c r="AK26" s="66">
        <v>320</v>
      </c>
      <c r="AL26" s="66">
        <v>400</v>
      </c>
      <c r="AM26" s="66">
        <v>0</v>
      </c>
      <c r="AN26" s="66">
        <v>1000</v>
      </c>
      <c r="AO26" s="66">
        <v>581.31470000000002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11.556869000000001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2.8713799999999998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5.5476429999999999</v>
      </c>
    </row>
    <row r="33" spans="1:68" x14ac:dyDescent="0.3">
      <c r="A33" s="67" t="s">
        <v>303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344</v>
      </c>
      <c r="B34" s="68"/>
      <c r="C34" s="68"/>
      <c r="D34" s="68"/>
      <c r="E34" s="68"/>
      <c r="F34" s="68"/>
      <c r="H34" s="68" t="s">
        <v>345</v>
      </c>
      <c r="I34" s="68"/>
      <c r="J34" s="68"/>
      <c r="K34" s="68"/>
      <c r="L34" s="68"/>
      <c r="M34" s="68"/>
      <c r="O34" s="68" t="s">
        <v>346</v>
      </c>
      <c r="P34" s="68"/>
      <c r="Q34" s="68"/>
      <c r="R34" s="68"/>
      <c r="S34" s="68"/>
      <c r="T34" s="68"/>
      <c r="V34" s="68" t="s">
        <v>285</v>
      </c>
      <c r="W34" s="68"/>
      <c r="X34" s="68"/>
      <c r="Y34" s="68"/>
      <c r="Z34" s="68"/>
      <c r="AA34" s="68"/>
      <c r="AC34" s="68" t="s">
        <v>347</v>
      </c>
      <c r="AD34" s="68"/>
      <c r="AE34" s="68"/>
      <c r="AF34" s="68"/>
      <c r="AG34" s="68"/>
      <c r="AH34" s="68"/>
      <c r="AJ34" s="68" t="s">
        <v>304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296</v>
      </c>
      <c r="C35" s="66" t="s">
        <v>290</v>
      </c>
      <c r="D35" s="66" t="s">
        <v>280</v>
      </c>
      <c r="E35" s="66" t="s">
        <v>281</v>
      </c>
      <c r="F35" s="66" t="s">
        <v>333</v>
      </c>
      <c r="H35" s="66"/>
      <c r="I35" s="66" t="s">
        <v>296</v>
      </c>
      <c r="J35" s="66" t="s">
        <v>290</v>
      </c>
      <c r="K35" s="66" t="s">
        <v>335</v>
      </c>
      <c r="L35" s="66" t="s">
        <v>281</v>
      </c>
      <c r="M35" s="66" t="s">
        <v>291</v>
      </c>
      <c r="O35" s="66"/>
      <c r="P35" s="66" t="s">
        <v>296</v>
      </c>
      <c r="Q35" s="66" t="s">
        <v>290</v>
      </c>
      <c r="R35" s="66" t="s">
        <v>280</v>
      </c>
      <c r="S35" s="66" t="s">
        <v>281</v>
      </c>
      <c r="T35" s="66" t="s">
        <v>291</v>
      </c>
      <c r="V35" s="66"/>
      <c r="W35" s="66" t="s">
        <v>296</v>
      </c>
      <c r="X35" s="66" t="s">
        <v>348</v>
      </c>
      <c r="Y35" s="66" t="s">
        <v>280</v>
      </c>
      <c r="Z35" s="66" t="s">
        <v>341</v>
      </c>
      <c r="AA35" s="66" t="s">
        <v>291</v>
      </c>
      <c r="AC35" s="66"/>
      <c r="AD35" s="66" t="s">
        <v>343</v>
      </c>
      <c r="AE35" s="66" t="s">
        <v>290</v>
      </c>
      <c r="AF35" s="66" t="s">
        <v>349</v>
      </c>
      <c r="AG35" s="66" t="s">
        <v>281</v>
      </c>
      <c r="AH35" s="66" t="s">
        <v>333</v>
      </c>
      <c r="AJ35" s="66"/>
      <c r="AK35" s="66" t="s">
        <v>296</v>
      </c>
      <c r="AL35" s="66" t="s">
        <v>290</v>
      </c>
      <c r="AM35" s="66" t="s">
        <v>280</v>
      </c>
      <c r="AN35" s="66" t="s">
        <v>281</v>
      </c>
      <c r="AO35" s="66" t="s">
        <v>291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552.99580000000003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1219.2734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4650.3819999999996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3214.5007000000001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117.39011000000001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154.60995</v>
      </c>
    </row>
    <row r="43" spans="1:68" x14ac:dyDescent="0.3">
      <c r="A43" s="67" t="s">
        <v>305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350</v>
      </c>
      <c r="B44" s="68"/>
      <c r="C44" s="68"/>
      <c r="D44" s="68"/>
      <c r="E44" s="68"/>
      <c r="F44" s="68"/>
      <c r="H44" s="68" t="s">
        <v>351</v>
      </c>
      <c r="I44" s="68"/>
      <c r="J44" s="68"/>
      <c r="K44" s="68"/>
      <c r="L44" s="68"/>
      <c r="M44" s="68"/>
      <c r="O44" s="68" t="s">
        <v>352</v>
      </c>
      <c r="P44" s="68"/>
      <c r="Q44" s="68"/>
      <c r="R44" s="68"/>
      <c r="S44" s="68"/>
      <c r="T44" s="68"/>
      <c r="V44" s="68" t="s">
        <v>286</v>
      </c>
      <c r="W44" s="68"/>
      <c r="X44" s="68"/>
      <c r="Y44" s="68"/>
      <c r="Z44" s="68"/>
      <c r="AA44" s="68"/>
      <c r="AC44" s="68" t="s">
        <v>306</v>
      </c>
      <c r="AD44" s="68"/>
      <c r="AE44" s="68"/>
      <c r="AF44" s="68"/>
      <c r="AG44" s="68"/>
      <c r="AH44" s="68"/>
      <c r="AJ44" s="68" t="s">
        <v>353</v>
      </c>
      <c r="AK44" s="68"/>
      <c r="AL44" s="68"/>
      <c r="AM44" s="68"/>
      <c r="AN44" s="68"/>
      <c r="AO44" s="68"/>
      <c r="AQ44" s="68" t="s">
        <v>354</v>
      </c>
      <c r="AR44" s="68"/>
      <c r="AS44" s="68"/>
      <c r="AT44" s="68"/>
      <c r="AU44" s="68"/>
      <c r="AV44" s="68"/>
      <c r="AX44" s="68" t="s">
        <v>355</v>
      </c>
      <c r="AY44" s="68"/>
      <c r="AZ44" s="68"/>
      <c r="BA44" s="68"/>
      <c r="BB44" s="68"/>
      <c r="BC44" s="68"/>
      <c r="BE44" s="68" t="s">
        <v>307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296</v>
      </c>
      <c r="C45" s="66" t="s">
        <v>290</v>
      </c>
      <c r="D45" s="66" t="s">
        <v>356</v>
      </c>
      <c r="E45" s="66" t="s">
        <v>281</v>
      </c>
      <c r="F45" s="66" t="s">
        <v>291</v>
      </c>
      <c r="H45" s="66"/>
      <c r="I45" s="66" t="s">
        <v>334</v>
      </c>
      <c r="J45" s="66" t="s">
        <v>290</v>
      </c>
      <c r="K45" s="66" t="s">
        <v>280</v>
      </c>
      <c r="L45" s="66" t="s">
        <v>281</v>
      </c>
      <c r="M45" s="66" t="s">
        <v>291</v>
      </c>
      <c r="O45" s="66"/>
      <c r="P45" s="66" t="s">
        <v>334</v>
      </c>
      <c r="Q45" s="66" t="s">
        <v>290</v>
      </c>
      <c r="R45" s="66" t="s">
        <v>280</v>
      </c>
      <c r="S45" s="66" t="s">
        <v>357</v>
      </c>
      <c r="T45" s="66" t="s">
        <v>291</v>
      </c>
      <c r="V45" s="66"/>
      <c r="W45" s="66" t="s">
        <v>296</v>
      </c>
      <c r="X45" s="66" t="s">
        <v>290</v>
      </c>
      <c r="Y45" s="66" t="s">
        <v>280</v>
      </c>
      <c r="Z45" s="66" t="s">
        <v>281</v>
      </c>
      <c r="AA45" s="66" t="s">
        <v>291</v>
      </c>
      <c r="AC45" s="66"/>
      <c r="AD45" s="66" t="s">
        <v>296</v>
      </c>
      <c r="AE45" s="66" t="s">
        <v>340</v>
      </c>
      <c r="AF45" s="66" t="s">
        <v>335</v>
      </c>
      <c r="AG45" s="66" t="s">
        <v>281</v>
      </c>
      <c r="AH45" s="66" t="s">
        <v>291</v>
      </c>
      <c r="AJ45" s="66"/>
      <c r="AK45" s="66" t="s">
        <v>334</v>
      </c>
      <c r="AL45" s="66" t="s">
        <v>290</v>
      </c>
      <c r="AM45" s="66" t="s">
        <v>280</v>
      </c>
      <c r="AN45" s="66" t="s">
        <v>281</v>
      </c>
      <c r="AO45" s="66" t="s">
        <v>291</v>
      </c>
      <c r="AQ45" s="66"/>
      <c r="AR45" s="66" t="s">
        <v>296</v>
      </c>
      <c r="AS45" s="66" t="s">
        <v>290</v>
      </c>
      <c r="AT45" s="66" t="s">
        <v>280</v>
      </c>
      <c r="AU45" s="66" t="s">
        <v>281</v>
      </c>
      <c r="AV45" s="66" t="s">
        <v>333</v>
      </c>
      <c r="AX45" s="66"/>
      <c r="AY45" s="66" t="s">
        <v>334</v>
      </c>
      <c r="AZ45" s="66" t="s">
        <v>290</v>
      </c>
      <c r="BA45" s="66" t="s">
        <v>335</v>
      </c>
      <c r="BB45" s="66" t="s">
        <v>281</v>
      </c>
      <c r="BC45" s="66" t="s">
        <v>291</v>
      </c>
      <c r="BE45" s="66"/>
      <c r="BF45" s="66" t="s">
        <v>296</v>
      </c>
      <c r="BG45" s="66" t="s">
        <v>290</v>
      </c>
      <c r="BH45" s="66" t="s">
        <v>326</v>
      </c>
      <c r="BI45" s="66" t="s">
        <v>281</v>
      </c>
      <c r="BJ45" s="66" t="s">
        <v>291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16.420276999999999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11.010852</v>
      </c>
      <c r="O46" s="66" t="s">
        <v>308</v>
      </c>
      <c r="P46" s="66">
        <v>600</v>
      </c>
      <c r="Q46" s="66">
        <v>800</v>
      </c>
      <c r="R46" s="66">
        <v>0</v>
      </c>
      <c r="S46" s="66">
        <v>10000</v>
      </c>
      <c r="T46" s="66">
        <v>1641.2094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0.25219247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2.6954791999999999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198.03107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89.360500000000002</v>
      </c>
      <c r="AX46" s="66" t="s">
        <v>358</v>
      </c>
      <c r="AY46" s="66"/>
      <c r="AZ46" s="66"/>
      <c r="BA46" s="66"/>
      <c r="BB46" s="66"/>
      <c r="BC46" s="66"/>
      <c r="BE46" s="66" t="s">
        <v>309</v>
      </c>
      <c r="BF46" s="66"/>
      <c r="BG46" s="66"/>
      <c r="BH46" s="66"/>
      <c r="BI46" s="66"/>
      <c r="BJ46" s="66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7" sqref="C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318</v>
      </c>
      <c r="B2" s="60" t="s">
        <v>319</v>
      </c>
      <c r="C2" s="60" t="s">
        <v>276</v>
      </c>
      <c r="D2" s="60">
        <v>50</v>
      </c>
      <c r="E2" s="60">
        <v>1839.1772000000001</v>
      </c>
      <c r="F2" s="60">
        <v>239.09298999999999</v>
      </c>
      <c r="G2" s="60">
        <v>52.988503000000001</v>
      </c>
      <c r="H2" s="60">
        <v>30.344849</v>
      </c>
      <c r="I2" s="60">
        <v>22.643654000000002</v>
      </c>
      <c r="J2" s="60">
        <v>73.901020000000003</v>
      </c>
      <c r="K2" s="60">
        <v>31.179928</v>
      </c>
      <c r="L2" s="60">
        <v>42.721089999999997</v>
      </c>
      <c r="M2" s="60">
        <v>26.124464</v>
      </c>
      <c r="N2" s="60">
        <v>3.0538235</v>
      </c>
      <c r="O2" s="60">
        <v>14.7458315</v>
      </c>
      <c r="P2" s="60">
        <v>1259.5552</v>
      </c>
      <c r="Q2" s="60">
        <v>23.015984</v>
      </c>
      <c r="R2" s="60">
        <v>545.30115000000001</v>
      </c>
      <c r="S2" s="60">
        <v>132.90818999999999</v>
      </c>
      <c r="T2" s="60">
        <v>4948.7163</v>
      </c>
      <c r="U2" s="60">
        <v>7.0791516000000003</v>
      </c>
      <c r="V2" s="60">
        <v>23.861177000000001</v>
      </c>
      <c r="W2" s="60">
        <v>319.74975999999998</v>
      </c>
      <c r="X2" s="60">
        <v>173.24779000000001</v>
      </c>
      <c r="Y2" s="60">
        <v>1.6870073000000001</v>
      </c>
      <c r="Z2" s="60">
        <v>1.5458019999999999</v>
      </c>
      <c r="AA2" s="60">
        <v>18.444417999999999</v>
      </c>
      <c r="AB2" s="60">
        <v>3.6087964000000001</v>
      </c>
      <c r="AC2" s="60">
        <v>581.31470000000002</v>
      </c>
      <c r="AD2" s="60">
        <v>11.556869000000001</v>
      </c>
      <c r="AE2" s="60">
        <v>2.8713799999999998</v>
      </c>
      <c r="AF2" s="60">
        <v>5.5476429999999999</v>
      </c>
      <c r="AG2" s="60">
        <v>552.99580000000003</v>
      </c>
      <c r="AH2" s="60">
        <v>314.67444</v>
      </c>
      <c r="AI2" s="60">
        <v>238.32138</v>
      </c>
      <c r="AJ2" s="60">
        <v>1219.2734</v>
      </c>
      <c r="AK2" s="60">
        <v>4650.3819999999996</v>
      </c>
      <c r="AL2" s="60">
        <v>117.39011000000001</v>
      </c>
      <c r="AM2" s="60">
        <v>3214.5007000000001</v>
      </c>
      <c r="AN2" s="60">
        <v>154.60995</v>
      </c>
      <c r="AO2" s="60">
        <v>16.420276999999999</v>
      </c>
      <c r="AP2" s="60">
        <v>11.217525500000001</v>
      </c>
      <c r="AQ2" s="60">
        <v>5.2027507000000002</v>
      </c>
      <c r="AR2" s="60">
        <v>11.010852</v>
      </c>
      <c r="AS2" s="60">
        <v>1641.2094</v>
      </c>
      <c r="AT2" s="60">
        <v>0.25219247</v>
      </c>
      <c r="AU2" s="60">
        <v>2.6954791999999999</v>
      </c>
      <c r="AV2" s="60">
        <v>198.03107</v>
      </c>
      <c r="AW2" s="60">
        <v>89.360500000000002</v>
      </c>
      <c r="AX2" s="60">
        <v>0.21210108999999999</v>
      </c>
      <c r="AY2" s="60">
        <v>1.3137416</v>
      </c>
      <c r="AZ2" s="60">
        <v>340.47302000000002</v>
      </c>
      <c r="BA2" s="60">
        <v>64.551230000000004</v>
      </c>
      <c r="BB2" s="60">
        <v>18.63935</v>
      </c>
      <c r="BC2" s="60">
        <v>25.608491999999998</v>
      </c>
      <c r="BD2" s="60">
        <v>20.272919000000002</v>
      </c>
      <c r="BE2" s="60">
        <v>1.3954731</v>
      </c>
      <c r="BF2" s="60">
        <v>4.2571836000000003</v>
      </c>
      <c r="BG2" s="60">
        <v>2.7754896000000001E-3</v>
      </c>
      <c r="BH2" s="60">
        <v>1.3773291999999999E-2</v>
      </c>
      <c r="BI2" s="60">
        <v>1.1513545E-2</v>
      </c>
      <c r="BJ2" s="60">
        <v>5.7082929999999997E-2</v>
      </c>
      <c r="BK2" s="60">
        <v>2.1349920000000001E-4</v>
      </c>
      <c r="BL2" s="60">
        <v>0.20942348</v>
      </c>
      <c r="BM2" s="60">
        <v>3.7579376999999998</v>
      </c>
      <c r="BN2" s="60">
        <v>0.66842186000000003</v>
      </c>
      <c r="BO2" s="60">
        <v>47.090797000000002</v>
      </c>
      <c r="BP2" s="60">
        <v>9.8240359999999995</v>
      </c>
      <c r="BQ2" s="60">
        <v>13.926864</v>
      </c>
      <c r="BR2" s="60">
        <v>60.658962000000002</v>
      </c>
      <c r="BS2" s="60">
        <v>27.919636000000001</v>
      </c>
      <c r="BT2" s="60">
        <v>6.5548159999999998</v>
      </c>
      <c r="BU2" s="60">
        <v>0.42375160000000001</v>
      </c>
      <c r="BV2" s="60">
        <v>0.1690448</v>
      </c>
      <c r="BW2" s="60">
        <v>0.55609726999999998</v>
      </c>
      <c r="BX2" s="60">
        <v>1.7381241000000001</v>
      </c>
      <c r="BY2" s="60">
        <v>0.1769916</v>
      </c>
      <c r="BZ2" s="60">
        <v>1.3539317999999999E-3</v>
      </c>
      <c r="CA2" s="60">
        <v>1.0704758999999999</v>
      </c>
      <c r="CB2" s="60">
        <v>0.10781067599999999</v>
      </c>
      <c r="CC2" s="60">
        <v>0.18031829999999999</v>
      </c>
      <c r="CD2" s="60">
        <v>3.1741685999999998</v>
      </c>
      <c r="CE2" s="60">
        <v>7.9072975000000004E-2</v>
      </c>
      <c r="CF2" s="60">
        <v>0.91417515000000005</v>
      </c>
      <c r="CG2" s="60">
        <v>0</v>
      </c>
      <c r="CH2" s="60">
        <v>7.1007440000000005E-2</v>
      </c>
      <c r="CI2" s="60">
        <v>2.5328759999999999E-3</v>
      </c>
      <c r="CJ2" s="60">
        <v>6.5551089999999999</v>
      </c>
      <c r="CK2" s="60">
        <v>1.5010577000000001E-2</v>
      </c>
      <c r="CL2" s="60">
        <v>3.4836081999999999</v>
      </c>
      <c r="CM2" s="60">
        <v>3.2738763999999998</v>
      </c>
      <c r="CN2" s="60">
        <v>2366.6433000000002</v>
      </c>
      <c r="CO2" s="60">
        <v>4118.6005999999998</v>
      </c>
      <c r="CP2" s="60">
        <v>3260.7869000000001</v>
      </c>
      <c r="CQ2" s="60">
        <v>1096.3571999999999</v>
      </c>
      <c r="CR2" s="60">
        <v>513.97002999999995</v>
      </c>
      <c r="CS2" s="60">
        <v>365.01718</v>
      </c>
      <c r="CT2" s="60">
        <v>2304.7411999999999</v>
      </c>
      <c r="CU2" s="60">
        <v>1601.6210000000001</v>
      </c>
      <c r="CV2" s="60">
        <v>1003.02625</v>
      </c>
      <c r="CW2" s="60">
        <v>1929.7555</v>
      </c>
      <c r="CX2" s="60">
        <v>504.62772000000001</v>
      </c>
      <c r="CY2" s="60">
        <v>2797.3049999999998</v>
      </c>
      <c r="CZ2" s="60">
        <v>1584.2304999999999</v>
      </c>
      <c r="DA2" s="60">
        <v>3502.1073999999999</v>
      </c>
      <c r="DB2" s="60">
        <v>3146.4648000000002</v>
      </c>
      <c r="DC2" s="60">
        <v>5046.5893999999998</v>
      </c>
      <c r="DD2" s="60">
        <v>8607.06</v>
      </c>
      <c r="DE2" s="60">
        <v>2129.91</v>
      </c>
      <c r="DF2" s="60">
        <v>3049.5194999999999</v>
      </c>
      <c r="DG2" s="60">
        <v>2024.0651</v>
      </c>
      <c r="DH2" s="60">
        <v>165.20661999999999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64.551230000000004</v>
      </c>
      <c r="B6">
        <f>BB2</f>
        <v>18.63935</v>
      </c>
      <c r="C6">
        <f>BC2</f>
        <v>25.608491999999998</v>
      </c>
      <c r="D6">
        <f>BD2</f>
        <v>20.272919000000002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5" sqref="J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25581</v>
      </c>
      <c r="C2" s="56">
        <f ca="1">YEAR(TODAY())-YEAR(B2)+IF(TODAY()&gt;=DATE(YEAR(TODAY()),MONTH(B2),DAY(B2)),0,-1)</f>
        <v>50</v>
      </c>
      <c r="E2" s="52">
        <v>154.30000000000001</v>
      </c>
      <c r="F2" s="53" t="s">
        <v>39</v>
      </c>
      <c r="G2" s="52">
        <v>54</v>
      </c>
      <c r="H2" s="51" t="s">
        <v>41</v>
      </c>
      <c r="I2" s="73">
        <f>ROUND(G3/E3^2,1)</f>
        <v>22.7</v>
      </c>
    </row>
    <row r="3" spans="1:9" x14ac:dyDescent="0.3">
      <c r="E3" s="51">
        <f>E2/100</f>
        <v>1.5430000000000001</v>
      </c>
      <c r="F3" s="51" t="s">
        <v>40</v>
      </c>
      <c r="G3" s="51">
        <f>G2</f>
        <v>54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5">
        <v>44112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장영미, ID : H1900434)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15:04:21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44112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50</v>
      </c>
      <c r="G12" s="95"/>
      <c r="H12" s="95"/>
      <c r="I12" s="95"/>
      <c r="K12" s="124">
        <f>'개인정보 및 신체계측 입력'!E2</f>
        <v>154.30000000000001</v>
      </c>
      <c r="L12" s="125"/>
      <c r="M12" s="118">
        <f>'개인정보 및 신체계측 입력'!G2</f>
        <v>54</v>
      </c>
      <c r="N12" s="119"/>
      <c r="O12" s="114" t="s">
        <v>271</v>
      </c>
      <c r="P12" s="108"/>
      <c r="Q12" s="91">
        <f>'개인정보 및 신체계측 입력'!I2</f>
        <v>22.7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장영미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65.328999999999994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14.478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20.192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0.8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14.4</v>
      </c>
      <c r="L72" s="36" t="s">
        <v>53</v>
      </c>
      <c r="M72" s="36">
        <f>ROUND('DRIs DATA'!K8,1)</f>
        <v>6.6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72.709999999999994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198.84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173.25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240.59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69.12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310.02999999999997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164.2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2020-12-18T01:39:03Z</dcterms:modified>
</cp:coreProperties>
</file>