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<sst xmlns="http://schemas.openxmlformats.org/spreadsheetml/2006/main" count="692" uniqueCount="283">
  <si>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</si>
  <si>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</si>
  <si>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</si>
  <si>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</si>
  <si>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</si>
  <si>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</si>
  <si>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</si>
  <si>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</si>
  <si>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</si>
  <si>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</si>
  <si>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</si>
  <si>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</si>
  <si>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</si>
  <si>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</si>
  <si>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</si>
  <si>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</si>
  <si>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</si>
  <si>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</si>
  <si>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</si>
  <si>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</si>
  <si>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</si>
  <si>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</si>
  <si>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</si>
  <si>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</si>
  <si>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</si>
  <si>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</si>
  <si>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</si>
  <si>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</si>
  <si>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</si>
  <si>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</si>
  <si>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</si>
  <si>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</si>
  <si>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</si>
  <si>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</si>
  <si>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</si>
  <si>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</si>
  <si>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</si>
  <si>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</si>
  <si>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</si>
  <si>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</si>
  <si>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</si>
  <si>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</si>
  <si>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</si>
  <si>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</si>
  <si>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</si>
  <si>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</si>
  <si>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</si>
  <si>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</si>
  <si>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</si>
  <si>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</si>
  <si>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</si>
  <si>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</si>
  <si>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</si>
  <si>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</si>
  <si>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</si>
  <si>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</si>
  <si>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</si>
  <si>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</si>
  <si>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</si>
  <si>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</si>
  <si>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</si>
  <si>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</si>
  <si>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</si>
  <si>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</si>
  <si>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</si>
  <si>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</si>
  <si>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</si>
  <si>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</si>
  <si>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</si>
  <si>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</si>
  <si>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</si>
  <si>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</si>
  <si>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</si>
  <si>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</si>
  <si>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</si>
  <si>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</si>
  <si>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</si>
  <si>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</si>
  <si>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</si>
  <si>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</si>
  <si>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</si>
  <si>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</si>
  <si>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</si>
  <si>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</si>
  <si>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</si>
  <si>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</si>
  <si>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</si>
  <si>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</si>
  <si>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</si>
  <si>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</si>
  <si>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</si>
  <si>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</si>
  <si>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</si>
  <si>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</si>
  <si>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</si>
  <si>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</si>
  <si>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</si>
  <si>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</si>
  <si>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</si>
  <si>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</si>
  <si>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</si>
  <si>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</si>
  <si>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</si>
  <si>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</si>
  <si>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</si>
  <si>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</si>
  <si>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</si>
  <si>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</si>
  <si>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</si>
  <si>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</si>
  <si>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</si>
  <si>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</si>
  <si>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</si>
  <si>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</si>
  <si>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</si>
  <si>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</si>
  <si>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</si>
  <si>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</si>
  <si>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</si>
  <si>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</si>
  <si>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</si>
  <si>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</si>
  <si>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</si>
  <si>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</si>
  <si>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</si>
  <si>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</si>
  <si>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</si>
  <si>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</si>
  <si>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</si>
  <si>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</si>
  <si>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</si>
  <si>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</si>
  <si>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</si>
  <si>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</si>
  <si>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</si>
  <si>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</si>
  <si>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</si>
  <si>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</si>
  <si>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</si>
  <si>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</si>
  <si>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</si>
  <si>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</si>
  <si>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</si>
  <si>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</si>
  <si>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</si>
  <si>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</si>
  <si>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</si>
  <si>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</si>
  <si>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</si>
  <si>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</si>
  <si>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</si>
  <si>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</si>
  <si>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</si>
  <si>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</si>
  <si>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</si>
  <si>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</si>
  <si>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</si>
  <si>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</si>
  <si>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</si>
  <si>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</si>
  <si>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</si>
  <si>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</si>
  <si>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</si>
  <si>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</si>
  <si>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</si>
  <si>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</si>
  <si>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</si>
  <si>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</si>
  <si>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</si>
  <si>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</si>
  <si>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</si>
  <si>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</si>
  <si>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</si>
  <si>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</si>
  <si>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</si>
  <si>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</si>
  <si>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</si>
  <si>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</si>
  <si>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</si>
  <si>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</si>
  <si>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</si>
  <si>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</si>
  <si>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</si>
  <si>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</si>
  <si>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</si>
  <si>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</si>
  <si>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</si>
  <si>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</si>
  <si>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</si>
  <si>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</si>
  <si>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</si>
  <si>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</si>
  <si>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</si>
  <si>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</si>
  <si>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</si>
  <si>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</si>
  <si>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</si>
  <si>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</si>
  <si>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</si>
  <si>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</si>
  <si>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</si>
  <si>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</si>
  <si>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</si>
  <si>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</si>
  <si>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</si>
  <si>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</si>
  <si>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</si>
  <si>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</si>
  <si>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</si>
  <si>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</si>
  <si>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</si>
  <si>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</si>
  <si>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</si>
  <si>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</si>
  <si>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</si>
  <si>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</si>
  <si>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</si>
  <si>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</si>
  <si>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</si>
  <si>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</si>
  <si>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</si>
  <si>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</si>
  <si>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</si>
  <si>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</si>
  <si>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</si>
  <si>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</si>
  <si>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</si>
  <si>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</si>
  <si>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</si>
  <si>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</si>
  <si>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</si>
  <si>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</si>
  <si>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</si>
  <si>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</si>
  <si>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</si>
  <si>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</si>
  <si>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</si>
  <si>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</si>
  <si>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</si>
  <si>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</si>
  <si>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</si>
  <si>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</si>
  <si>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</si>
  <si>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</si>
  <si>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</si>
  <si>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</si>
  <si>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</si>
  <si>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</si>
  <si>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</si>
  <si>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</si>
  <si>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</si>
  <si>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</si>
  <si>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</si>
  <si>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</si>
  <si>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</si>
  <si>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</si>
  <si>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</si>
  <si>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</si>
  <si>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</si>
  <si>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</si>
  <si>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</si>
  <si>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</si>
  <si>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</si>
  <si>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</si>
  <si>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</si>
  <si>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</si>
  <si>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</si>
  <si>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</si>
  <si>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</si>
  <si>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</si>
  <si>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</si>
  <si>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</si>
  <si>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</si>
  <si>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</si>
  <si>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</si>
  <si>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</si>
  <si>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</si>
  <si>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</si>
  <si>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</si>
  <si>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김동학, ID : H1900438)</t>
  </si>
  <si>
    <t>2020년 12월 24일 15:49:57</t>
  </si>
  <si>
    <t>H1900438</t>
  </si>
  <si>
    <t>김동학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</si>
</sst>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56.738329999999998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1.9652262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0.92113096000000005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949.06150000000002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2619.0805999999998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79.430719999999994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67.350480000000005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9.1141500000000004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779.53020000000004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5.0069764000000003E-2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3.2088117999999999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25.688994999999998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116.69168000000001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78.324389999999994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9.2759999999999998</c:v>
                </c:pt>
                <c:pt idx="1">
                  <c:v>12.797000000000001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6.2518944999999997</c:v>
                </c:pt>
                <c:pt idx="1">
                  <c:v>7.7005577000000001</c:v>
                </c:pt>
                <c:pt idx="2">
                  <c:v>10.050693000000001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617.25170000000003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17.529758000000001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76.888999999999996</c:v>
                </c:pt>
                <c:pt idx="1">
                  <c:v>8.8290000000000006</c:v>
                </c:pt>
                <c:pt idx="2">
                  <c:v>14.282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2091.933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74.849940000000004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413.96127000000001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1.9767901999999999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7247.2910000000002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11.538774500000001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1.4032718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273.87142999999998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1.4110267999999999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13.505671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1.4032718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535.44269999999995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5.6403704000000001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김동학, ID : H1900438)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15:49:57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2091.933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56.738329999999998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25.688994999999998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76.888999999999996</v>
      </c>
      <c r="G8" s="59">
        <f>'DRIs DATA 입력'!G8</f>
        <v>8.8290000000000006</v>
      </c>
      <c r="H8" s="59">
        <f>'DRIs DATA 입력'!H8</f>
        <v>14.282</v>
      </c>
      <c r="I8" s="46"/>
      <c r="J8" s="59" t="s">
        <v>216</v>
      </c>
      <c r="K8" s="59">
        <f>'DRIs DATA 입력'!K8</f>
        <v>9.2759999999999998</v>
      </c>
      <c r="L8" s="59">
        <f>'DRIs DATA 입력'!L8</f>
        <v>12.797000000000001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617.25170000000003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17.529758000000001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1.9767901999999999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273.87142999999998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74.849940000000004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1.7229787999999999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1.4110267999999999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13.505671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1.4032718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535.44269999999995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5.6403704000000001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1.9652262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0.92113096000000005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413.96127000000001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949.06150000000002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7247.2910000000002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2619.0805999999998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79.430719999999994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67.350480000000005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11.538774500000001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9.1141500000000004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779.53020000000004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5.0069764000000003E-2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3.2088117999999999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116.69168000000001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78.324389999999994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</row>
    <row r="2" spans="1:62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</row>
    <row r="6" spans="1:62">
      <c r="A6" s="160" t="s">
        <v>56</v>
      </c>
      <c r="B6" s="160">
        <v>2200</v>
      </c>
      <c r="C6" s="160">
        <v>2091.933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56.738329999999998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25.688994999999998</v>
      </c>
      <c r="AA6" s="158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</row>
    <row r="8" spans="1:62">
      <c r="A8" s="158"/>
      <c r="B8" s="158"/>
      <c r="C8" s="158"/>
      <c r="D8" s="158"/>
      <c r="E8" s="160" t="s">
        <v>216</v>
      </c>
      <c r="F8" s="160">
        <v>76.888999999999996</v>
      </c>
      <c r="G8" s="160">
        <v>8.8290000000000006</v>
      </c>
      <c r="H8" s="160">
        <v>14.282</v>
      </c>
      <c r="I8" s="158"/>
      <c r="J8" s="160" t="s">
        <v>216</v>
      </c>
      <c r="K8" s="160">
        <v>9.2759999999999998</v>
      </c>
      <c r="L8" s="160">
        <v>12.797000000000001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</row>
    <row r="9" spans="1:62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</row>
    <row r="10" spans="1:62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</row>
    <row r="11" spans="1:6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</row>
    <row r="12" spans="1:6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617.25170000000003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17.529758000000001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1.9767901999999999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273.87142999999998</v>
      </c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</row>
    <row r="17" spans="1:62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</row>
    <row r="18" spans="1:62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</row>
    <row r="19" spans="1:62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</row>
    <row r="20" spans="1:62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</row>
    <row r="21" spans="1:62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</row>
    <row r="22" spans="1:62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74.849940000000004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1.7229787999999999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1.4110267999999999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13.505671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1.4032718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535.44269999999995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5.6403704000000001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1.9652262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0.92113096000000005</v>
      </c>
    </row>
    <row r="27" spans="1:62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</row>
    <row r="28" spans="1:62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</row>
    <row r="29" spans="1:62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</row>
    <row r="30" spans="1:62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</row>
    <row r="31" spans="1:62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</row>
    <row r="32" spans="1:62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413.96127000000001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949.06150000000002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7247.2910000000002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2619.0805999999998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79.430719999999994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67.350480000000005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</row>
    <row r="38" spans="1:68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</row>
    <row r="39" spans="1:68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  <c r="BI39" s="156"/>
      <c r="BJ39" s="156"/>
    </row>
    <row r="40" spans="1:68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</row>
    <row r="41" spans="1:68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</row>
    <row r="42" spans="1:68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11.538774500000001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9.1141500000000004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779.53020000000004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5.0069764000000003E-2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3.2088117999999999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116.69168000000001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78.324389999999994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7" customFormat="1">
      <c r="A2" s="157" t="s">
        <v>281</v>
      </c>
      <c r="B2" s="157" t="s">
        <v>282</v>
      </c>
      <c r="C2" s="157" t="s">
        <v>278</v>
      </c>
      <c r="D2" s="157">
        <v>54</v>
      </c>
      <c r="E2" s="157">
        <v>2091.933</v>
      </c>
      <c r="F2" s="157">
        <v>305.46834999999999</v>
      </c>
      <c r="G2" s="157">
        <v>35.078228000000003</v>
      </c>
      <c r="H2" s="157">
        <v>24.246195</v>
      </c>
      <c r="I2" s="157">
        <v>10.832034</v>
      </c>
      <c r="J2" s="157">
        <v>56.738329999999998</v>
      </c>
      <c r="K2" s="157">
        <v>38.952669999999998</v>
      </c>
      <c r="L2" s="157">
        <v>17.78566</v>
      </c>
      <c r="M2" s="157">
        <v>25.688994999999998</v>
      </c>
      <c r="N2" s="157">
        <v>1.5502852</v>
      </c>
      <c r="O2" s="157">
        <v>12.714899000000001</v>
      </c>
      <c r="P2" s="157">
        <v>838.88130000000001</v>
      </c>
      <c r="Q2" s="157">
        <v>28.787447</v>
      </c>
      <c r="R2" s="157">
        <v>617.25170000000003</v>
      </c>
      <c r="S2" s="157">
        <v>64.639885000000007</v>
      </c>
      <c r="T2" s="157">
        <v>6631.3423000000003</v>
      </c>
      <c r="U2" s="157">
        <v>1.9767901999999999</v>
      </c>
      <c r="V2" s="157">
        <v>17.529758000000001</v>
      </c>
      <c r="W2" s="157">
        <v>273.87142999999998</v>
      </c>
      <c r="X2" s="157">
        <v>74.849940000000004</v>
      </c>
      <c r="Y2" s="157">
        <v>1.7229787999999999</v>
      </c>
      <c r="Z2" s="157">
        <v>1.4110267999999999</v>
      </c>
      <c r="AA2" s="157">
        <v>13.505671</v>
      </c>
      <c r="AB2" s="157">
        <v>1.4032718</v>
      </c>
      <c r="AC2" s="157">
        <v>535.44269999999995</v>
      </c>
      <c r="AD2" s="157">
        <v>5.6403704000000001</v>
      </c>
      <c r="AE2" s="157">
        <v>1.9652262</v>
      </c>
      <c r="AF2" s="157">
        <v>0.92113096000000005</v>
      </c>
      <c r="AG2" s="157">
        <v>413.96127000000001</v>
      </c>
      <c r="AH2" s="157">
        <v>304.92682000000002</v>
      </c>
      <c r="AI2" s="157">
        <v>109.03447</v>
      </c>
      <c r="AJ2" s="157">
        <v>949.06150000000002</v>
      </c>
      <c r="AK2" s="157">
        <v>7247.2910000000002</v>
      </c>
      <c r="AL2" s="157">
        <v>79.430719999999994</v>
      </c>
      <c r="AM2" s="157">
        <v>2619.0805999999998</v>
      </c>
      <c r="AN2" s="157">
        <v>67.350480000000005</v>
      </c>
      <c r="AO2" s="157">
        <v>11.538774500000001</v>
      </c>
      <c r="AP2" s="157">
        <v>9.0908990000000003</v>
      </c>
      <c r="AQ2" s="157">
        <v>2.4478754999999999</v>
      </c>
      <c r="AR2" s="157">
        <v>9.1141500000000004</v>
      </c>
      <c r="AS2" s="157">
        <v>779.53020000000004</v>
      </c>
      <c r="AT2" s="157">
        <v>5.0069764000000003E-2</v>
      </c>
      <c r="AU2" s="157">
        <v>3.2088117999999999</v>
      </c>
      <c r="AV2" s="157">
        <v>116.69168000000001</v>
      </c>
      <c r="AW2" s="157">
        <v>78.324389999999994</v>
      </c>
      <c r="AX2" s="157">
        <v>0.40633102999999998</v>
      </c>
      <c r="AY2" s="157">
        <v>0.94078209999999995</v>
      </c>
      <c r="AZ2" s="157">
        <v>251.76318000000001</v>
      </c>
      <c r="BA2" s="157">
        <v>24.011108</v>
      </c>
      <c r="BB2" s="157">
        <v>6.2518944999999997</v>
      </c>
      <c r="BC2" s="157">
        <v>7.7005577000000001</v>
      </c>
      <c r="BD2" s="157">
        <v>10.050693000000001</v>
      </c>
      <c r="BE2" s="157">
        <v>0.81597819999999999</v>
      </c>
      <c r="BF2" s="157">
        <v>4.5129641999999999</v>
      </c>
      <c r="BG2" s="157">
        <v>0</v>
      </c>
      <c r="BH2" s="157">
        <v>0</v>
      </c>
      <c r="BI2" s="157">
        <v>5.867782E-4</v>
      </c>
      <c r="BJ2" s="157">
        <v>2.0329707999999998E-2</v>
      </c>
      <c r="BK2" s="157">
        <v>0</v>
      </c>
      <c r="BL2" s="157">
        <v>0.40313592999999998</v>
      </c>
      <c r="BM2" s="157">
        <v>4.8876324000000002</v>
      </c>
      <c r="BN2" s="157">
        <v>1.7119191</v>
      </c>
      <c r="BO2" s="157">
        <v>83.180670000000006</v>
      </c>
      <c r="BP2" s="157">
        <v>15.545113000000001</v>
      </c>
      <c r="BQ2" s="157">
        <v>26.579834000000002</v>
      </c>
      <c r="BR2" s="157">
        <v>95.031509999999997</v>
      </c>
      <c r="BS2" s="157">
        <v>28.688521999999999</v>
      </c>
      <c r="BT2" s="157">
        <v>20.57499</v>
      </c>
      <c r="BU2" s="157">
        <v>1.4981102E-2</v>
      </c>
      <c r="BV2" s="157">
        <v>1.442479E-2</v>
      </c>
      <c r="BW2" s="157">
        <v>1.2913269999999999</v>
      </c>
      <c r="BX2" s="157">
        <v>1.4415857999999999</v>
      </c>
      <c r="BY2" s="157">
        <v>7.8896776000000002E-2</v>
      </c>
      <c r="BZ2" s="157">
        <v>6.3059599999999998E-4</v>
      </c>
      <c r="CA2" s="157">
        <v>0.92477405000000001</v>
      </c>
      <c r="CB2" s="157">
        <v>8.0562215000000003E-3</v>
      </c>
      <c r="CC2" s="157">
        <v>5.1861475999999997E-2</v>
      </c>
      <c r="CD2" s="157">
        <v>0.42158145000000002</v>
      </c>
      <c r="CE2" s="157">
        <v>4.4971240000000003E-2</v>
      </c>
      <c r="CF2" s="157">
        <v>0.12686217</v>
      </c>
      <c r="CG2" s="157">
        <v>9.9000000000000005E-7</v>
      </c>
      <c r="CH2" s="157">
        <v>9.2380629999999995E-3</v>
      </c>
      <c r="CI2" s="157">
        <v>4.6815999999999998E-7</v>
      </c>
      <c r="CJ2" s="157">
        <v>0.95443630000000002</v>
      </c>
      <c r="CK2" s="157">
        <v>1.2797227E-2</v>
      </c>
      <c r="CL2" s="157">
        <v>0.50167340000000005</v>
      </c>
      <c r="CM2" s="157">
        <v>4.5231680000000001</v>
      </c>
      <c r="CN2" s="157">
        <v>2082.6161999999999</v>
      </c>
      <c r="CO2" s="157">
        <v>3599.8892000000001</v>
      </c>
      <c r="CP2" s="157">
        <v>1751.5164</v>
      </c>
      <c r="CQ2" s="157">
        <v>660.29639999999995</v>
      </c>
      <c r="CR2" s="157">
        <v>377.55777</v>
      </c>
      <c r="CS2" s="157">
        <v>406.74560000000002</v>
      </c>
      <c r="CT2" s="157">
        <v>2117.7644</v>
      </c>
      <c r="CU2" s="157">
        <v>1142.7810999999999</v>
      </c>
      <c r="CV2" s="157">
        <v>1424.673</v>
      </c>
      <c r="CW2" s="157">
        <v>1254.855</v>
      </c>
      <c r="CX2" s="157">
        <v>398.25371999999999</v>
      </c>
      <c r="CY2" s="157">
        <v>2735.4204</v>
      </c>
      <c r="CZ2" s="157">
        <v>1227.8253999999999</v>
      </c>
      <c r="DA2" s="157">
        <v>3149.1480000000001</v>
      </c>
      <c r="DB2" s="157">
        <v>3107.7087000000001</v>
      </c>
      <c r="DC2" s="157">
        <v>4419.1112999999996</v>
      </c>
      <c r="DD2" s="157">
        <v>7379.3744999999999</v>
      </c>
      <c r="DE2" s="157">
        <v>1260.7913000000001</v>
      </c>
      <c r="DF2" s="157">
        <v>3951.4569999999999</v>
      </c>
      <c r="DG2" s="157">
        <v>1613.7602999999999</v>
      </c>
      <c r="DH2" s="157">
        <v>41.344450000000002</v>
      </c>
      <c r="DI2" s="157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24.011108</v>
      </c>
      <c r="B6">
        <f>BB2</f>
        <v>6.2518944999999997</v>
      </c>
      <c r="C6">
        <f>BC2</f>
        <v>7.7005577000000001</v>
      </c>
      <c r="D6">
        <f>BD2</f>
        <v>10.050693000000001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24275</v>
      </c>
      <c r="C2" s="56">
        <f ca="1">YEAR(TODAY())-YEAR(B2)+IF(TODAY()&gt;=DATE(YEAR(TODAY()),MONTH(B2),DAY(B2)),0,-1)</f>
        <v>54</v>
      </c>
      <c r="E2" s="52">
        <v>166.1</v>
      </c>
      <c r="F2" s="53" t="s">
        <v>39</v>
      </c>
      <c r="G2" s="52">
        <v>72.8</v>
      </c>
      <c r="H2" s="51" t="s">
        <v>41</v>
      </c>
      <c r="I2" s="69">
        <f>ROUND(G3/E3^2,1)</f>
        <v>26.4</v>
      </c>
    </row>
    <row r="3" spans="1:9">
      <c r="E3" s="51">
        <f>E2/100</f>
        <v>1.661</v>
      </c>
      <c r="F3" s="51" t="s">
        <v>40</v>
      </c>
      <c r="G3" s="51">
        <f>G2</f>
        <v>72.8</v>
      </c>
      <c r="H3" s="51" t="s">
        <v>41</v>
      </c>
      <c r="I3" s="69"/>
    </row>
    <row r="4" spans="1:9">
      <c r="A4" t="s">
        <v>273</v>
      </c>
    </row>
    <row r="5" spans="1:9">
      <c r="B5" s="62">
        <v>44116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김동학, ID : H1900438)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15:49:57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44116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54</v>
      </c>
      <c r="G12" s="134"/>
      <c r="H12" s="134"/>
      <c r="I12" s="134"/>
      <c r="K12" s="125">
        <f>'개인정보 및 신체계측 입력'!E2</f>
        <v>166.1</v>
      </c>
      <c r="L12" s="126"/>
      <c r="M12" s="119">
        <f>'개인정보 및 신체계측 입력'!G2</f>
        <v>72.8</v>
      </c>
      <c r="N12" s="120"/>
      <c r="O12" s="115" t="s">
        <v>271</v>
      </c>
      <c r="P12" s="109"/>
      <c r="Q12" s="112">
        <f>'개인정보 및 신체계측 입력'!I2</f>
        <v>26.4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김동학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76.888999999999996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8.8290000000000006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14.282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12.8</v>
      </c>
      <c r="L72" s="36" t="s">
        <v>53</v>
      </c>
      <c r="M72" s="36">
        <f>ROUND('DRIs DATA'!K8,1)</f>
        <v>9.3000000000000007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82.3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146.08000000000001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74.849999999999994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93.55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51.75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483.15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115.39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2021-01-04T01:48:22Z</dcterms:modified>
</cp:coreProperties>
</file>