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<sst xmlns="http://schemas.openxmlformats.org/spreadsheetml/2006/main" count="692" uniqueCount="342">
  <si>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</si>
  <si>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</si>
  <si>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</si>
  <si>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</si>
  <si>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</si>
  <si>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</si>
  <si>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</si>
  <si>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</si>
  <si>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</si>
  <si>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</si>
  <si>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</si>
  <si>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</si>
  <si>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</si>
  <si>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</si>
  <si>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</si>
  <si>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</si>
  <si>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</si>
  <si>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</si>
  <si>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</si>
  <si>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</si>
  <si>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</si>
  <si>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</si>
  <si>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</si>
  <si>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</si>
  <si>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</si>
  <si>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</si>
  <si>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</si>
  <si>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</si>
  <si>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</si>
  <si>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</si>
  <si>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</si>
  <si>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</si>
  <si>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</si>
  <si>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</si>
  <si>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</si>
  <si>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</si>
  <si>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</si>
  <si>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</si>
  <si>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</si>
  <si>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</si>
  <si>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</si>
  <si>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</si>
  <si>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</si>
  <si>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</si>
  <si>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</si>
  <si>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</si>
  <si>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</si>
  <si>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</si>
  <si>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</si>
  <si>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</si>
  <si>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</si>
  <si>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</si>
  <si>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</si>
  <si>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</si>
  <si>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</si>
  <si>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</si>
  <si>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</si>
  <si>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</si>
  <si>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</si>
  <si>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</si>
  <si>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</si>
  <si>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</si>
  <si>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</si>
  <si>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</si>
  <si>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</si>
  <si>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</si>
  <si>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</si>
  <si>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</si>
  <si>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</si>
  <si>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</si>
  <si>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</si>
  <si>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</si>
  <si>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</si>
  <si>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</si>
  <si>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</si>
  <si>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</si>
  <si>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</si>
  <si>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</si>
  <si>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</si>
  <si>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</si>
  <si>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</si>
  <si>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</si>
  <si>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</si>
  <si>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</si>
  <si>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</si>
  <si>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</si>
  <si>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</si>
  <si>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</si>
  <si>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</si>
  <si>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</si>
  <si>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</si>
  <si>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</si>
  <si>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</si>
  <si>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</si>
  <si>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</si>
  <si>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</si>
  <si>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</si>
  <si>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</si>
  <si>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</si>
  <si>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</si>
  <si>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</si>
  <si>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</si>
  <si>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</si>
  <si>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</si>
  <si>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</si>
  <si>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</si>
  <si>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</si>
  <si>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</si>
  <si>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</si>
  <si>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</si>
  <si>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</si>
  <si>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</si>
  <si>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</si>
  <si>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</si>
  <si>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</si>
  <si>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</si>
  <si>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</si>
  <si>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</si>
  <si>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</si>
  <si>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</si>
  <si>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</si>
  <si>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</si>
  <si>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</si>
  <si>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</si>
  <si>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</si>
  <si>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</si>
  <si>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</si>
  <si>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</si>
  <si>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</si>
  <si>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</si>
  <si>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</si>
  <si>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</si>
  <si>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</si>
  <si>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</si>
  <si>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</si>
  <si>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</si>
  <si>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</si>
  <si>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</si>
  <si>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</si>
  <si>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</si>
  <si>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</si>
  <si>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</si>
  <si>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</si>
  <si>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</si>
  <si>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</si>
  <si>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</si>
  <si>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</si>
  <si>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</si>
  <si>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</si>
  <si>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</si>
  <si>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</si>
  <si>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</si>
  <si>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</si>
  <si>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</si>
  <si>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</si>
  <si>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</si>
  <si>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</si>
  <si>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</si>
  <si>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</si>
  <si>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</si>
  <si>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</si>
  <si>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</si>
  <si>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</si>
  <si>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</si>
  <si>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</si>
  <si>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</si>
  <si>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</si>
  <si>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</si>
  <si>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</si>
  <si>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</si>
  <si>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</si>
  <si>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</si>
  <si>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</si>
  <si>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</si>
  <si>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</si>
  <si>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</si>
  <si>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</si>
  <si>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</si>
  <si>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</si>
  <si>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</si>
  <si>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</si>
  <si>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</si>
  <si>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</si>
  <si>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</si>
  <si>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</si>
  <si>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</si>
  <si>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</si>
  <si>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</si>
  <si>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</si>
  <si>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</si>
  <si>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</si>
  <si>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</si>
  <si>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</si>
  <si>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</si>
  <si>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</si>
  <si>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</si>
  <si>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</si>
  <si>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</si>
  <si>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</si>
  <si>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</si>
  <si>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</si>
  <si>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</si>
  <si>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</si>
  <si>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</si>
  <si>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</si>
  <si>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</si>
  <si>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</si>
  <si>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</si>
  <si>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</si>
  <si>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</si>
  <si>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</si>
  <si>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</si>
  <si>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</si>
  <si>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</si>
  <si>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</si>
  <si>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</si>
  <si>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</si>
  <si>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</si>
  <si>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</si>
  <si>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</si>
  <si>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</si>
  <si>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</si>
  <si>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</si>
  <si>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</si>
  <si>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</si>
  <si>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</si>
  <si>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</si>
  <si>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</si>
  <si>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</si>
  <si>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</si>
  <si>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</si>
  <si>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</si>
  <si>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</si>
  <si>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</si>
  <si>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</si>
  <si>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</si>
  <si>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</si>
  <si>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</si>
  <si>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</si>
  <si>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</si>
  <si>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</si>
  <si>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</si>
  <si>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</si>
  <si>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</si>
  <si>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</si>
  <si>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</si>
  <si>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</si>
  <si>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</si>
  <si>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</si>
  <si>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</si>
  <si>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</si>
  <si>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</si>
  <si>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</si>
  <si>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</si>
  <si>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</si>
  <si>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</si>
  <si>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</si>
  <si>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</si>
  <si>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</si>
  <si>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</si>
  <si>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</si>
  <si>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</si>
  <si>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</si>
  <si>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</si>
  <si>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</si>
  <si>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</si>
  <si>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</si>
  <si>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</si>
  <si>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</si>
  <si>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</si>
  <si>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</si>
  <si>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</si>
  <si>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</si>
  <si>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</si>
  <si>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</si>
  <si>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</si>
  <si>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</si>
  <si>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</si>
  <si>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</si>
  <si>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</si>
  <si>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비타민C</t>
    <phoneticPr fontId="1" type="noConversion"/>
  </si>
  <si>
    <t>칼륨</t>
    <phoneticPr fontId="1" type="noConversion"/>
  </si>
  <si>
    <t>불소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</si>
  <si>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</si>
  <si>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</si>
  <si>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</si>
  <si>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섭취량</t>
    <phoneticPr fontId="1" type="noConversion"/>
  </si>
  <si>
    <t>적정비율(최대)</t>
    <phoneticPr fontId="1" type="noConversion"/>
  </si>
  <si>
    <t>섭취비율</t>
    <phoneticPr fontId="1" type="noConversion"/>
  </si>
  <si>
    <t>수용성 비타민</t>
    <phoneticPr fontId="1" type="noConversion"/>
  </si>
  <si>
    <t>리보플라빈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</si>
  <si>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</si>
  <si>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</si>
  <si>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</si>
  <si>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</si>
  <si>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</si>
  <si>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</si>
  <si>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</si>
  <si>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</si>
  <si>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</si>
  <si>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</si>
  <si>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비타민D</t>
    <phoneticPr fontId="1" type="noConversion"/>
  </si>
  <si>
    <t>비타민A(μg RAE/일)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</si>
  <si>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</si>
  <si>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</si>
  <si>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</si>
  <si>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</si>
  <si>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비오틴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</si>
  <si>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</si>
  <si>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</si>
  <si>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</si>
  <si>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</si>
  <si>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니아신</t>
    <phoneticPr fontId="1" type="noConversion"/>
  </si>
  <si>
    <t>정보</t>
    <phoneticPr fontId="1" type="noConversion"/>
  </si>
  <si>
    <t>F</t>
  </si>
  <si>
    <t>(설문지 : FFQ 95문항 설문지, 사용자 : 김성희, ID : H1900440)</t>
  </si>
  <si>
    <t>출력시각</t>
    <phoneticPr fontId="1" type="noConversion"/>
  </si>
  <si>
    <t>2020년 12월 24일 15:54:49</t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</si>
  <si>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</si>
  <si>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</si>
  <si>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</si>
  <si>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</si>
  <si>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</si>
  <si>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</si>
  <si>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</si>
  <si>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</si>
  <si>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</si>
  <si>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</si>
  <si>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</si>
  <si>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</si>
  <si>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</si>
  <si>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판토텐산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</si>
  <si>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</si>
  <si>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</si>
  <si>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</si>
  <si>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</si>
  <si>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</si>
  <si>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</si>
  <si>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</si>
  <si>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</si>
  <si>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H1900440</t>
  </si>
  <si>
    <t>김성희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</si>
</sst>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33.526676000000002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1.0066096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0.62346849999999998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517.79516999999998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1657.1033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48.492905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61.186480000000003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5.3577347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319.11630000000002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6.1396189999999998E-3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1.3924121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13.711736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33.464329999999997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34.143146999999999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14.65</c:v>
                </c:pt>
                <c:pt idx="1">
                  <c:v>18.991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6.8092199999999998</c:v>
                </c:pt>
                <c:pt idx="1">
                  <c:v>9.1230089999999997</c:v>
                </c:pt>
                <c:pt idx="2">
                  <c:v>7.9840049999999998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343.20749999999998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11.903103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65.55</c:v>
                </c:pt>
                <c:pt idx="1">
                  <c:v>14.478999999999999</c:v>
                </c:pt>
                <c:pt idx="2">
                  <c:v>19.971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787.11609999999996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57.23845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228.26881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1.708963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3662.6885000000002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7.4925839999999999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1.2316418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159.67438000000001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0.70229209999999997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7.8216413999999999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1.2316418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312.14467999999999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4.1585355000000002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김성희, ID : H1900440)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15:54:49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787.11609999999996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33.526676000000002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13.711736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65.55</v>
      </c>
      <c r="G8" s="59">
        <f>'DRIs DATA 입력'!G8</f>
        <v>14.478999999999999</v>
      </c>
      <c r="H8" s="59">
        <f>'DRIs DATA 입력'!H8</f>
        <v>19.971</v>
      </c>
      <c r="I8" s="46"/>
      <c r="J8" s="59" t="s">
        <v>216</v>
      </c>
      <c r="K8" s="59">
        <f>'DRIs DATA 입력'!K8</f>
        <v>14.65</v>
      </c>
      <c r="L8" s="59">
        <f>'DRIs DATA 입력'!L8</f>
        <v>18.991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343.20749999999998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11.903103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1.708963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159.67438000000001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57.23845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0.91646903999999996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0.70229209999999997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7.8216413999999999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1.2316418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312.14467999999999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4.1585355000000002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1.0066096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0.62346849999999998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228.26881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517.79516999999998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3662.6885000000002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1657.1033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48.492905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61.186480000000003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7.4925839999999999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5.3577347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319.11630000000002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6.1396189999999998E-3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1.3924121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33.464329999999997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34.143146999999999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8" t="s">
        <v>313</v>
      </c>
      <c r="B1" s="157" t="s">
        <v>315</v>
      </c>
      <c r="C1" s="158"/>
      <c r="D1" s="158"/>
      <c r="E1" s="158"/>
      <c r="F1" s="158"/>
      <c r="G1" s="158" t="s">
        <v>316</v>
      </c>
      <c r="H1" s="157" t="s">
        <v>317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68" t="s">
        <v>298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66" t="s">
        <v>276</v>
      </c>
      <c r="B4" s="66"/>
      <c r="C4" s="66"/>
      <c r="D4" s="158"/>
      <c r="E4" s="63" t="s">
        <v>299</v>
      </c>
      <c r="F4" s="64"/>
      <c r="G4" s="64"/>
      <c r="H4" s="65"/>
      <c r="I4" s="158"/>
      <c r="J4" s="63" t="s">
        <v>283</v>
      </c>
      <c r="K4" s="64"/>
      <c r="L4" s="65"/>
      <c r="M4" s="158"/>
      <c r="N4" s="66" t="s">
        <v>46</v>
      </c>
      <c r="O4" s="66"/>
      <c r="P4" s="66"/>
      <c r="Q4" s="66"/>
      <c r="R4" s="66"/>
      <c r="S4" s="66"/>
      <c r="T4" s="158"/>
      <c r="U4" s="66" t="s">
        <v>300</v>
      </c>
      <c r="V4" s="66"/>
      <c r="W4" s="66"/>
      <c r="X4" s="66"/>
      <c r="Y4" s="66"/>
      <c r="Z4" s="66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284</v>
      </c>
      <c r="C5" s="159" t="s">
        <v>318</v>
      </c>
      <c r="D5" s="158"/>
      <c r="E5" s="159"/>
      <c r="F5" s="159" t="s">
        <v>50</v>
      </c>
      <c r="G5" s="159" t="s">
        <v>319</v>
      </c>
      <c r="H5" s="159" t="s">
        <v>46</v>
      </c>
      <c r="I5" s="158"/>
      <c r="J5" s="159"/>
      <c r="K5" s="159" t="s">
        <v>285</v>
      </c>
      <c r="L5" s="159" t="s">
        <v>320</v>
      </c>
      <c r="M5" s="158"/>
      <c r="N5" s="159"/>
      <c r="O5" s="159" t="s">
        <v>321</v>
      </c>
      <c r="P5" s="159" t="s">
        <v>322</v>
      </c>
      <c r="Q5" s="159" t="s">
        <v>277</v>
      </c>
      <c r="R5" s="159" t="s">
        <v>278</v>
      </c>
      <c r="S5" s="159" t="s">
        <v>286</v>
      </c>
      <c r="T5" s="158"/>
      <c r="U5" s="159"/>
      <c r="V5" s="159" t="s">
        <v>321</v>
      </c>
      <c r="W5" s="159" t="s">
        <v>322</v>
      </c>
      <c r="X5" s="159" t="s">
        <v>277</v>
      </c>
      <c r="Y5" s="159" t="s">
        <v>278</v>
      </c>
      <c r="Z5" s="159" t="s">
        <v>286</v>
      </c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276</v>
      </c>
      <c r="B6" s="159">
        <v>1940</v>
      </c>
      <c r="C6" s="159">
        <v>787.11609999999996</v>
      </c>
      <c r="D6" s="158"/>
      <c r="E6" s="159" t="s">
        <v>279</v>
      </c>
      <c r="F6" s="159">
        <v>55</v>
      </c>
      <c r="G6" s="159">
        <v>15</v>
      </c>
      <c r="H6" s="159">
        <v>7</v>
      </c>
      <c r="I6" s="158"/>
      <c r="J6" s="159" t="s">
        <v>323</v>
      </c>
      <c r="K6" s="159">
        <v>0.1</v>
      </c>
      <c r="L6" s="159">
        <v>4</v>
      </c>
      <c r="M6" s="158"/>
      <c r="N6" s="159" t="s">
        <v>303</v>
      </c>
      <c r="O6" s="159">
        <v>60</v>
      </c>
      <c r="P6" s="159">
        <v>70</v>
      </c>
      <c r="Q6" s="159">
        <v>0</v>
      </c>
      <c r="R6" s="159">
        <v>0</v>
      </c>
      <c r="S6" s="159">
        <v>33.526676000000002</v>
      </c>
      <c r="T6" s="158"/>
      <c r="U6" s="159" t="s">
        <v>324</v>
      </c>
      <c r="V6" s="159">
        <v>0</v>
      </c>
      <c r="W6" s="159">
        <v>5</v>
      </c>
      <c r="X6" s="159">
        <v>20</v>
      </c>
      <c r="Y6" s="159">
        <v>0</v>
      </c>
      <c r="Z6" s="159">
        <v>13.711736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8"/>
      <c r="B7" s="158"/>
      <c r="C7" s="158"/>
      <c r="D7" s="158"/>
      <c r="E7" s="159" t="s">
        <v>325</v>
      </c>
      <c r="F7" s="159">
        <v>65</v>
      </c>
      <c r="G7" s="159">
        <v>30</v>
      </c>
      <c r="H7" s="159">
        <v>20</v>
      </c>
      <c r="I7" s="158"/>
      <c r="J7" s="159" t="s">
        <v>287</v>
      </c>
      <c r="K7" s="159">
        <v>1</v>
      </c>
      <c r="L7" s="159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8"/>
      <c r="B8" s="158"/>
      <c r="C8" s="158"/>
      <c r="D8" s="158"/>
      <c r="E8" s="159" t="s">
        <v>326</v>
      </c>
      <c r="F8" s="159">
        <v>65.55</v>
      </c>
      <c r="G8" s="159">
        <v>14.478999999999999</v>
      </c>
      <c r="H8" s="159">
        <v>19.971</v>
      </c>
      <c r="I8" s="158"/>
      <c r="J8" s="159" t="s">
        <v>288</v>
      </c>
      <c r="K8" s="159">
        <v>14.65</v>
      </c>
      <c r="L8" s="159">
        <v>18.991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67" t="s">
        <v>304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66" t="s">
        <v>327</v>
      </c>
      <c r="B14" s="66"/>
      <c r="C14" s="66"/>
      <c r="D14" s="66"/>
      <c r="E14" s="66"/>
      <c r="F14" s="66"/>
      <c r="G14" s="158"/>
      <c r="H14" s="66" t="s">
        <v>328</v>
      </c>
      <c r="I14" s="66"/>
      <c r="J14" s="66"/>
      <c r="K14" s="66"/>
      <c r="L14" s="66"/>
      <c r="M14" s="66"/>
      <c r="N14" s="158"/>
      <c r="O14" s="66" t="s">
        <v>301</v>
      </c>
      <c r="P14" s="66"/>
      <c r="Q14" s="66"/>
      <c r="R14" s="66"/>
      <c r="S14" s="66"/>
      <c r="T14" s="66"/>
      <c r="U14" s="158"/>
      <c r="V14" s="66" t="s">
        <v>305</v>
      </c>
      <c r="W14" s="66"/>
      <c r="X14" s="66"/>
      <c r="Y14" s="66"/>
      <c r="Z14" s="66"/>
      <c r="AA14" s="66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321</v>
      </c>
      <c r="C15" s="159" t="s">
        <v>322</v>
      </c>
      <c r="D15" s="159" t="s">
        <v>277</v>
      </c>
      <c r="E15" s="159" t="s">
        <v>278</v>
      </c>
      <c r="F15" s="159" t="s">
        <v>286</v>
      </c>
      <c r="G15" s="158"/>
      <c r="H15" s="159"/>
      <c r="I15" s="159" t="s">
        <v>321</v>
      </c>
      <c r="J15" s="159" t="s">
        <v>322</v>
      </c>
      <c r="K15" s="159" t="s">
        <v>277</v>
      </c>
      <c r="L15" s="159" t="s">
        <v>278</v>
      </c>
      <c r="M15" s="159" t="s">
        <v>286</v>
      </c>
      <c r="N15" s="158"/>
      <c r="O15" s="159"/>
      <c r="P15" s="159" t="s">
        <v>321</v>
      </c>
      <c r="Q15" s="159" t="s">
        <v>322</v>
      </c>
      <c r="R15" s="159" t="s">
        <v>277</v>
      </c>
      <c r="S15" s="159" t="s">
        <v>278</v>
      </c>
      <c r="T15" s="159" t="s">
        <v>286</v>
      </c>
      <c r="U15" s="158"/>
      <c r="V15" s="159"/>
      <c r="W15" s="159" t="s">
        <v>321</v>
      </c>
      <c r="X15" s="159" t="s">
        <v>322</v>
      </c>
      <c r="Y15" s="159" t="s">
        <v>277</v>
      </c>
      <c r="Z15" s="159" t="s">
        <v>278</v>
      </c>
      <c r="AA15" s="159" t="s">
        <v>286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302</v>
      </c>
      <c r="B16" s="159">
        <v>760</v>
      </c>
      <c r="C16" s="159">
        <v>1040</v>
      </c>
      <c r="D16" s="159">
        <v>0</v>
      </c>
      <c r="E16" s="159">
        <v>3000</v>
      </c>
      <c r="F16" s="159">
        <v>343.20749999999998</v>
      </c>
      <c r="G16" s="158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11.903103</v>
      </c>
      <c r="N16" s="158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1.708963</v>
      </c>
      <c r="U16" s="158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159.67438000000001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67" t="s">
        <v>289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280</v>
      </c>
      <c r="B24" s="66"/>
      <c r="C24" s="66"/>
      <c r="D24" s="66"/>
      <c r="E24" s="66"/>
      <c r="F24" s="66"/>
      <c r="G24" s="158"/>
      <c r="H24" s="66" t="s">
        <v>329</v>
      </c>
      <c r="I24" s="66"/>
      <c r="J24" s="66"/>
      <c r="K24" s="66"/>
      <c r="L24" s="66"/>
      <c r="M24" s="66"/>
      <c r="N24" s="158"/>
      <c r="O24" s="66" t="s">
        <v>290</v>
      </c>
      <c r="P24" s="66"/>
      <c r="Q24" s="66"/>
      <c r="R24" s="66"/>
      <c r="S24" s="66"/>
      <c r="T24" s="66"/>
      <c r="U24" s="158"/>
      <c r="V24" s="66" t="s">
        <v>312</v>
      </c>
      <c r="W24" s="66"/>
      <c r="X24" s="66"/>
      <c r="Y24" s="66"/>
      <c r="Z24" s="66"/>
      <c r="AA24" s="66"/>
      <c r="AB24" s="158"/>
      <c r="AC24" s="66" t="s">
        <v>330</v>
      </c>
      <c r="AD24" s="66"/>
      <c r="AE24" s="66"/>
      <c r="AF24" s="66"/>
      <c r="AG24" s="66"/>
      <c r="AH24" s="66"/>
      <c r="AI24" s="158"/>
      <c r="AJ24" s="66" t="s">
        <v>306</v>
      </c>
      <c r="AK24" s="66"/>
      <c r="AL24" s="66"/>
      <c r="AM24" s="66"/>
      <c r="AN24" s="66"/>
      <c r="AO24" s="66"/>
      <c r="AP24" s="158"/>
      <c r="AQ24" s="66" t="s">
        <v>291</v>
      </c>
      <c r="AR24" s="66"/>
      <c r="AS24" s="66"/>
      <c r="AT24" s="66"/>
      <c r="AU24" s="66"/>
      <c r="AV24" s="66"/>
      <c r="AW24" s="158"/>
      <c r="AX24" s="66" t="s">
        <v>331</v>
      </c>
      <c r="AY24" s="66"/>
      <c r="AZ24" s="66"/>
      <c r="BA24" s="66"/>
      <c r="BB24" s="66"/>
      <c r="BC24" s="66"/>
      <c r="BD24" s="158"/>
      <c r="BE24" s="66" t="s">
        <v>307</v>
      </c>
      <c r="BF24" s="66"/>
      <c r="BG24" s="66"/>
      <c r="BH24" s="66"/>
      <c r="BI24" s="66"/>
      <c r="BJ24" s="66"/>
    </row>
    <row r="25" spans="1:62">
      <c r="A25" s="159"/>
      <c r="B25" s="159" t="s">
        <v>321</v>
      </c>
      <c r="C25" s="159" t="s">
        <v>322</v>
      </c>
      <c r="D25" s="159" t="s">
        <v>277</v>
      </c>
      <c r="E25" s="159" t="s">
        <v>278</v>
      </c>
      <c r="F25" s="159" t="s">
        <v>286</v>
      </c>
      <c r="G25" s="158"/>
      <c r="H25" s="159"/>
      <c r="I25" s="159" t="s">
        <v>321</v>
      </c>
      <c r="J25" s="159" t="s">
        <v>322</v>
      </c>
      <c r="K25" s="159" t="s">
        <v>277</v>
      </c>
      <c r="L25" s="159" t="s">
        <v>278</v>
      </c>
      <c r="M25" s="159" t="s">
        <v>286</v>
      </c>
      <c r="N25" s="158"/>
      <c r="O25" s="159"/>
      <c r="P25" s="159" t="s">
        <v>321</v>
      </c>
      <c r="Q25" s="159" t="s">
        <v>322</v>
      </c>
      <c r="R25" s="159" t="s">
        <v>277</v>
      </c>
      <c r="S25" s="159" t="s">
        <v>278</v>
      </c>
      <c r="T25" s="159" t="s">
        <v>286</v>
      </c>
      <c r="U25" s="158"/>
      <c r="V25" s="159"/>
      <c r="W25" s="159" t="s">
        <v>321</v>
      </c>
      <c r="X25" s="159" t="s">
        <v>322</v>
      </c>
      <c r="Y25" s="159" t="s">
        <v>277</v>
      </c>
      <c r="Z25" s="159" t="s">
        <v>278</v>
      </c>
      <c r="AA25" s="159" t="s">
        <v>286</v>
      </c>
      <c r="AB25" s="158"/>
      <c r="AC25" s="159"/>
      <c r="AD25" s="159" t="s">
        <v>321</v>
      </c>
      <c r="AE25" s="159" t="s">
        <v>322</v>
      </c>
      <c r="AF25" s="159" t="s">
        <v>277</v>
      </c>
      <c r="AG25" s="159" t="s">
        <v>278</v>
      </c>
      <c r="AH25" s="159" t="s">
        <v>286</v>
      </c>
      <c r="AI25" s="158"/>
      <c r="AJ25" s="159"/>
      <c r="AK25" s="159" t="s">
        <v>321</v>
      </c>
      <c r="AL25" s="159" t="s">
        <v>322</v>
      </c>
      <c r="AM25" s="159" t="s">
        <v>277</v>
      </c>
      <c r="AN25" s="159" t="s">
        <v>278</v>
      </c>
      <c r="AO25" s="159" t="s">
        <v>286</v>
      </c>
      <c r="AP25" s="158"/>
      <c r="AQ25" s="159"/>
      <c r="AR25" s="159" t="s">
        <v>321</v>
      </c>
      <c r="AS25" s="159" t="s">
        <v>322</v>
      </c>
      <c r="AT25" s="159" t="s">
        <v>277</v>
      </c>
      <c r="AU25" s="159" t="s">
        <v>278</v>
      </c>
      <c r="AV25" s="159" t="s">
        <v>286</v>
      </c>
      <c r="AW25" s="158"/>
      <c r="AX25" s="159"/>
      <c r="AY25" s="159" t="s">
        <v>321</v>
      </c>
      <c r="AZ25" s="159" t="s">
        <v>322</v>
      </c>
      <c r="BA25" s="159" t="s">
        <v>277</v>
      </c>
      <c r="BB25" s="159" t="s">
        <v>278</v>
      </c>
      <c r="BC25" s="159" t="s">
        <v>286</v>
      </c>
      <c r="BD25" s="158"/>
      <c r="BE25" s="159"/>
      <c r="BF25" s="159" t="s">
        <v>321</v>
      </c>
      <c r="BG25" s="159" t="s">
        <v>322</v>
      </c>
      <c r="BH25" s="159" t="s">
        <v>277</v>
      </c>
      <c r="BI25" s="159" t="s">
        <v>278</v>
      </c>
      <c r="BJ25" s="159" t="s">
        <v>286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57.23845</v>
      </c>
      <c r="G26" s="158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0.91646903999999996</v>
      </c>
      <c r="N26" s="158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0.70229209999999997</v>
      </c>
      <c r="U26" s="158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7.8216413999999999</v>
      </c>
      <c r="AB26" s="158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1.2316418</v>
      </c>
      <c r="AI26" s="158"/>
      <c r="AJ26" s="159" t="s">
        <v>292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312.14467999999999</v>
      </c>
      <c r="AP26" s="158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4.1585355000000002</v>
      </c>
      <c r="AW26" s="158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1.0066096</v>
      </c>
      <c r="BD26" s="158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0.62346849999999998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67" t="s">
        <v>293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1"/>
      <c r="BL33" s="61"/>
      <c r="BM33" s="61"/>
      <c r="BN33" s="61"/>
      <c r="BO33" s="61"/>
      <c r="BP33" s="61"/>
    </row>
    <row r="34" spans="1:68">
      <c r="A34" s="66" t="s">
        <v>332</v>
      </c>
      <c r="B34" s="66"/>
      <c r="C34" s="66"/>
      <c r="D34" s="66"/>
      <c r="E34" s="66"/>
      <c r="F34" s="66"/>
      <c r="G34" s="158"/>
      <c r="H34" s="66" t="s">
        <v>333</v>
      </c>
      <c r="I34" s="66"/>
      <c r="J34" s="66"/>
      <c r="K34" s="66"/>
      <c r="L34" s="66"/>
      <c r="M34" s="66"/>
      <c r="N34" s="158"/>
      <c r="O34" s="66" t="s">
        <v>178</v>
      </c>
      <c r="P34" s="66"/>
      <c r="Q34" s="66"/>
      <c r="R34" s="66"/>
      <c r="S34" s="66"/>
      <c r="T34" s="66"/>
      <c r="U34" s="158"/>
      <c r="V34" s="66" t="s">
        <v>281</v>
      </c>
      <c r="W34" s="66"/>
      <c r="X34" s="66"/>
      <c r="Y34" s="66"/>
      <c r="Z34" s="66"/>
      <c r="AA34" s="66"/>
      <c r="AB34" s="158"/>
      <c r="AC34" s="66" t="s">
        <v>334</v>
      </c>
      <c r="AD34" s="66"/>
      <c r="AE34" s="66"/>
      <c r="AF34" s="66"/>
      <c r="AG34" s="66"/>
      <c r="AH34" s="66"/>
      <c r="AI34" s="158"/>
      <c r="AJ34" s="66" t="s">
        <v>294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59"/>
      <c r="B35" s="159" t="s">
        <v>321</v>
      </c>
      <c r="C35" s="159" t="s">
        <v>322</v>
      </c>
      <c r="D35" s="159" t="s">
        <v>277</v>
      </c>
      <c r="E35" s="159" t="s">
        <v>278</v>
      </c>
      <c r="F35" s="159" t="s">
        <v>286</v>
      </c>
      <c r="G35" s="158"/>
      <c r="H35" s="159"/>
      <c r="I35" s="159" t="s">
        <v>321</v>
      </c>
      <c r="J35" s="159" t="s">
        <v>322</v>
      </c>
      <c r="K35" s="159" t="s">
        <v>277</v>
      </c>
      <c r="L35" s="159" t="s">
        <v>278</v>
      </c>
      <c r="M35" s="159" t="s">
        <v>286</v>
      </c>
      <c r="N35" s="158"/>
      <c r="O35" s="159"/>
      <c r="P35" s="159" t="s">
        <v>321</v>
      </c>
      <c r="Q35" s="159" t="s">
        <v>322</v>
      </c>
      <c r="R35" s="159" t="s">
        <v>277</v>
      </c>
      <c r="S35" s="159" t="s">
        <v>278</v>
      </c>
      <c r="T35" s="159" t="s">
        <v>286</v>
      </c>
      <c r="U35" s="158"/>
      <c r="V35" s="159"/>
      <c r="W35" s="159" t="s">
        <v>321</v>
      </c>
      <c r="X35" s="159" t="s">
        <v>322</v>
      </c>
      <c r="Y35" s="159" t="s">
        <v>277</v>
      </c>
      <c r="Z35" s="159" t="s">
        <v>278</v>
      </c>
      <c r="AA35" s="159" t="s">
        <v>286</v>
      </c>
      <c r="AB35" s="158"/>
      <c r="AC35" s="159"/>
      <c r="AD35" s="159" t="s">
        <v>321</v>
      </c>
      <c r="AE35" s="159" t="s">
        <v>322</v>
      </c>
      <c r="AF35" s="159" t="s">
        <v>277</v>
      </c>
      <c r="AG35" s="159" t="s">
        <v>278</v>
      </c>
      <c r="AH35" s="159" t="s">
        <v>286</v>
      </c>
      <c r="AI35" s="158"/>
      <c r="AJ35" s="159"/>
      <c r="AK35" s="159" t="s">
        <v>321</v>
      </c>
      <c r="AL35" s="159" t="s">
        <v>322</v>
      </c>
      <c r="AM35" s="159" t="s">
        <v>277</v>
      </c>
      <c r="AN35" s="159" t="s">
        <v>278</v>
      </c>
      <c r="AO35" s="159" t="s">
        <v>286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59" t="s">
        <v>17</v>
      </c>
      <c r="B36" s="159">
        <v>560</v>
      </c>
      <c r="C36" s="159">
        <v>800</v>
      </c>
      <c r="D36" s="159">
        <v>0</v>
      </c>
      <c r="E36" s="159">
        <v>2500</v>
      </c>
      <c r="F36" s="159">
        <v>228.26881</v>
      </c>
      <c r="G36" s="158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517.79516999999998</v>
      </c>
      <c r="N36" s="158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3662.6885000000002</v>
      </c>
      <c r="U36" s="158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1657.1033</v>
      </c>
      <c r="AB36" s="158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48.492905</v>
      </c>
      <c r="AI36" s="158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61.186480000000003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67" t="s">
        <v>295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335</v>
      </c>
      <c r="B44" s="66"/>
      <c r="C44" s="66"/>
      <c r="D44" s="66"/>
      <c r="E44" s="66"/>
      <c r="F44" s="66"/>
      <c r="G44" s="158"/>
      <c r="H44" s="66" t="s">
        <v>308</v>
      </c>
      <c r="I44" s="66"/>
      <c r="J44" s="66"/>
      <c r="K44" s="66"/>
      <c r="L44" s="66"/>
      <c r="M44" s="66"/>
      <c r="N44" s="158"/>
      <c r="O44" s="66" t="s">
        <v>309</v>
      </c>
      <c r="P44" s="66"/>
      <c r="Q44" s="66"/>
      <c r="R44" s="66"/>
      <c r="S44" s="66"/>
      <c r="T44" s="66"/>
      <c r="U44" s="158"/>
      <c r="V44" s="66" t="s">
        <v>282</v>
      </c>
      <c r="W44" s="66"/>
      <c r="X44" s="66"/>
      <c r="Y44" s="66"/>
      <c r="Z44" s="66"/>
      <c r="AA44" s="66"/>
      <c r="AB44" s="158"/>
      <c r="AC44" s="66" t="s">
        <v>336</v>
      </c>
      <c r="AD44" s="66"/>
      <c r="AE44" s="66"/>
      <c r="AF44" s="66"/>
      <c r="AG44" s="66"/>
      <c r="AH44" s="66"/>
      <c r="AI44" s="158"/>
      <c r="AJ44" s="66" t="s">
        <v>337</v>
      </c>
      <c r="AK44" s="66"/>
      <c r="AL44" s="66"/>
      <c r="AM44" s="66"/>
      <c r="AN44" s="66"/>
      <c r="AO44" s="66"/>
      <c r="AP44" s="158"/>
      <c r="AQ44" s="66" t="s">
        <v>310</v>
      </c>
      <c r="AR44" s="66"/>
      <c r="AS44" s="66"/>
      <c r="AT44" s="66"/>
      <c r="AU44" s="66"/>
      <c r="AV44" s="66"/>
      <c r="AW44" s="158"/>
      <c r="AX44" s="66" t="s">
        <v>311</v>
      </c>
      <c r="AY44" s="66"/>
      <c r="AZ44" s="66"/>
      <c r="BA44" s="66"/>
      <c r="BB44" s="66"/>
      <c r="BC44" s="66"/>
      <c r="BD44" s="158"/>
      <c r="BE44" s="66" t="s">
        <v>296</v>
      </c>
      <c r="BF44" s="66"/>
      <c r="BG44" s="66"/>
      <c r="BH44" s="66"/>
      <c r="BI44" s="66"/>
      <c r="BJ44" s="66"/>
    </row>
    <row r="45" spans="1:68">
      <c r="A45" s="159"/>
      <c r="B45" s="159" t="s">
        <v>321</v>
      </c>
      <c r="C45" s="159" t="s">
        <v>322</v>
      </c>
      <c r="D45" s="159" t="s">
        <v>277</v>
      </c>
      <c r="E45" s="159" t="s">
        <v>278</v>
      </c>
      <c r="F45" s="159" t="s">
        <v>286</v>
      </c>
      <c r="G45" s="158"/>
      <c r="H45" s="159"/>
      <c r="I45" s="159" t="s">
        <v>321</v>
      </c>
      <c r="J45" s="159" t="s">
        <v>322</v>
      </c>
      <c r="K45" s="159" t="s">
        <v>277</v>
      </c>
      <c r="L45" s="159" t="s">
        <v>278</v>
      </c>
      <c r="M45" s="159" t="s">
        <v>286</v>
      </c>
      <c r="N45" s="158"/>
      <c r="O45" s="159"/>
      <c r="P45" s="159" t="s">
        <v>321</v>
      </c>
      <c r="Q45" s="159" t="s">
        <v>322</v>
      </c>
      <c r="R45" s="159" t="s">
        <v>277</v>
      </c>
      <c r="S45" s="159" t="s">
        <v>278</v>
      </c>
      <c r="T45" s="159" t="s">
        <v>286</v>
      </c>
      <c r="U45" s="158"/>
      <c r="V45" s="159"/>
      <c r="W45" s="159" t="s">
        <v>321</v>
      </c>
      <c r="X45" s="159" t="s">
        <v>322</v>
      </c>
      <c r="Y45" s="159" t="s">
        <v>277</v>
      </c>
      <c r="Z45" s="159" t="s">
        <v>278</v>
      </c>
      <c r="AA45" s="159" t="s">
        <v>286</v>
      </c>
      <c r="AB45" s="158"/>
      <c r="AC45" s="159"/>
      <c r="AD45" s="159" t="s">
        <v>321</v>
      </c>
      <c r="AE45" s="159" t="s">
        <v>322</v>
      </c>
      <c r="AF45" s="159" t="s">
        <v>277</v>
      </c>
      <c r="AG45" s="159" t="s">
        <v>278</v>
      </c>
      <c r="AH45" s="159" t="s">
        <v>286</v>
      </c>
      <c r="AI45" s="158"/>
      <c r="AJ45" s="159"/>
      <c r="AK45" s="159" t="s">
        <v>321</v>
      </c>
      <c r="AL45" s="159" t="s">
        <v>322</v>
      </c>
      <c r="AM45" s="159" t="s">
        <v>277</v>
      </c>
      <c r="AN45" s="159" t="s">
        <v>278</v>
      </c>
      <c r="AO45" s="159" t="s">
        <v>286</v>
      </c>
      <c r="AP45" s="158"/>
      <c r="AQ45" s="159"/>
      <c r="AR45" s="159" t="s">
        <v>321</v>
      </c>
      <c r="AS45" s="159" t="s">
        <v>322</v>
      </c>
      <c r="AT45" s="159" t="s">
        <v>277</v>
      </c>
      <c r="AU45" s="159" t="s">
        <v>278</v>
      </c>
      <c r="AV45" s="159" t="s">
        <v>286</v>
      </c>
      <c r="AW45" s="158"/>
      <c r="AX45" s="159"/>
      <c r="AY45" s="159" t="s">
        <v>321</v>
      </c>
      <c r="AZ45" s="159" t="s">
        <v>322</v>
      </c>
      <c r="BA45" s="159" t="s">
        <v>277</v>
      </c>
      <c r="BB45" s="159" t="s">
        <v>278</v>
      </c>
      <c r="BC45" s="159" t="s">
        <v>286</v>
      </c>
      <c r="BD45" s="158"/>
      <c r="BE45" s="159"/>
      <c r="BF45" s="159" t="s">
        <v>321</v>
      </c>
      <c r="BG45" s="159" t="s">
        <v>322</v>
      </c>
      <c r="BH45" s="159" t="s">
        <v>277</v>
      </c>
      <c r="BI45" s="159" t="s">
        <v>278</v>
      </c>
      <c r="BJ45" s="159" t="s">
        <v>286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7.4925839999999999</v>
      </c>
      <c r="G46" s="158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5.3577347</v>
      </c>
      <c r="N46" s="158"/>
      <c r="O46" s="159" t="s">
        <v>297</v>
      </c>
      <c r="P46" s="159">
        <v>970</v>
      </c>
      <c r="Q46" s="159">
        <v>800</v>
      </c>
      <c r="R46" s="159">
        <v>480</v>
      </c>
      <c r="S46" s="159">
        <v>10000</v>
      </c>
      <c r="T46" s="159">
        <v>319.11630000000002</v>
      </c>
      <c r="U46" s="158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6.1396189999999998E-3</v>
      </c>
      <c r="AB46" s="158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1.3924121</v>
      </c>
      <c r="AI46" s="158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33.464329999999997</v>
      </c>
      <c r="AP46" s="158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34.143146999999999</v>
      </c>
      <c r="AW46" s="158"/>
      <c r="AX46" s="159" t="s">
        <v>338</v>
      </c>
      <c r="AY46" s="159"/>
      <c r="AZ46" s="159"/>
      <c r="BA46" s="159"/>
      <c r="BB46" s="159"/>
      <c r="BC46" s="159"/>
      <c r="BD46" s="158"/>
      <c r="BE46" s="159" t="s">
        <v>339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3:Z3"/>
    <mergeCell ref="U4:Z4"/>
    <mergeCell ref="A4:C4"/>
    <mergeCell ref="E4:H4"/>
    <mergeCell ref="N4:S4"/>
    <mergeCell ref="J4:L4"/>
    <mergeCell ref="A23:BJ23"/>
    <mergeCell ref="AJ34:AO34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2" sqref="J2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340</v>
      </c>
      <c r="B2" s="156" t="s">
        <v>341</v>
      </c>
      <c r="C2" s="156" t="s">
        <v>314</v>
      </c>
      <c r="D2" s="156">
        <v>66</v>
      </c>
      <c r="E2" s="156">
        <v>787.11609999999996</v>
      </c>
      <c r="F2" s="156">
        <v>110.04424</v>
      </c>
      <c r="G2" s="156">
        <v>24.306235999999998</v>
      </c>
      <c r="H2" s="156">
        <v>13.651954</v>
      </c>
      <c r="I2" s="156">
        <v>10.654282</v>
      </c>
      <c r="J2" s="156">
        <v>33.526676000000002</v>
      </c>
      <c r="K2" s="156">
        <v>15.859544</v>
      </c>
      <c r="L2" s="156">
        <v>17.667133</v>
      </c>
      <c r="M2" s="156">
        <v>13.711736</v>
      </c>
      <c r="N2" s="156">
        <v>1.1274837</v>
      </c>
      <c r="O2" s="156">
        <v>8.2560660000000006</v>
      </c>
      <c r="P2" s="156">
        <v>425.89236</v>
      </c>
      <c r="Q2" s="156">
        <v>15.247246000000001</v>
      </c>
      <c r="R2" s="156">
        <v>343.20749999999998</v>
      </c>
      <c r="S2" s="156">
        <v>47.578826999999997</v>
      </c>
      <c r="T2" s="156">
        <v>3547.5435000000002</v>
      </c>
      <c r="U2" s="156">
        <v>1.708963</v>
      </c>
      <c r="V2" s="156">
        <v>11.903103</v>
      </c>
      <c r="W2" s="156">
        <v>159.67438000000001</v>
      </c>
      <c r="X2" s="156">
        <v>57.23845</v>
      </c>
      <c r="Y2" s="156">
        <v>0.91646903999999996</v>
      </c>
      <c r="Z2" s="156">
        <v>0.70229209999999997</v>
      </c>
      <c r="AA2" s="156">
        <v>7.8216413999999999</v>
      </c>
      <c r="AB2" s="156">
        <v>1.2316418</v>
      </c>
      <c r="AC2" s="156">
        <v>312.14467999999999</v>
      </c>
      <c r="AD2" s="156">
        <v>4.1585355000000002</v>
      </c>
      <c r="AE2" s="156">
        <v>1.0066096</v>
      </c>
      <c r="AF2" s="156">
        <v>0.62346849999999998</v>
      </c>
      <c r="AG2" s="156">
        <v>228.26881</v>
      </c>
      <c r="AH2" s="156">
        <v>154.63461000000001</v>
      </c>
      <c r="AI2" s="156">
        <v>73.634200000000007</v>
      </c>
      <c r="AJ2" s="156">
        <v>517.79516999999998</v>
      </c>
      <c r="AK2" s="156">
        <v>3662.6885000000002</v>
      </c>
      <c r="AL2" s="156">
        <v>48.492905</v>
      </c>
      <c r="AM2" s="156">
        <v>1657.1033</v>
      </c>
      <c r="AN2" s="156">
        <v>61.186480000000003</v>
      </c>
      <c r="AO2" s="156">
        <v>7.4925839999999999</v>
      </c>
      <c r="AP2" s="156">
        <v>5.4049125</v>
      </c>
      <c r="AQ2" s="156">
        <v>2.0876714999999999</v>
      </c>
      <c r="AR2" s="156">
        <v>5.3577347</v>
      </c>
      <c r="AS2" s="156">
        <v>319.11630000000002</v>
      </c>
      <c r="AT2" s="156">
        <v>6.1396189999999998E-3</v>
      </c>
      <c r="AU2" s="156">
        <v>1.3924121</v>
      </c>
      <c r="AV2" s="156">
        <v>33.464329999999997</v>
      </c>
      <c r="AW2" s="156">
        <v>34.143146999999999</v>
      </c>
      <c r="AX2" s="156">
        <v>0.12028738999999999</v>
      </c>
      <c r="AY2" s="156">
        <v>0.86337680000000006</v>
      </c>
      <c r="AZ2" s="156">
        <v>132.96204</v>
      </c>
      <c r="BA2" s="156">
        <v>23.921887999999999</v>
      </c>
      <c r="BB2" s="156">
        <v>6.8092199999999998</v>
      </c>
      <c r="BC2" s="156">
        <v>9.1230089999999997</v>
      </c>
      <c r="BD2" s="156">
        <v>7.9840049999999998</v>
      </c>
      <c r="BE2" s="156">
        <v>0.4391118</v>
      </c>
      <c r="BF2" s="156">
        <v>2.1431935000000002</v>
      </c>
      <c r="BG2" s="156">
        <v>0</v>
      </c>
      <c r="BH2" s="156">
        <v>2.8065619999999999E-5</v>
      </c>
      <c r="BI2" s="156">
        <v>8.0435459999999995E-4</v>
      </c>
      <c r="BJ2" s="156">
        <v>1.8480710000000001E-2</v>
      </c>
      <c r="BK2" s="156">
        <v>0</v>
      </c>
      <c r="BL2" s="156">
        <v>0.24992982999999999</v>
      </c>
      <c r="BM2" s="156">
        <v>3.0697727000000001</v>
      </c>
      <c r="BN2" s="156">
        <v>1.0630039</v>
      </c>
      <c r="BO2" s="156">
        <v>45.965049999999998</v>
      </c>
      <c r="BP2" s="156">
        <v>8.9629189999999994</v>
      </c>
      <c r="BQ2" s="156">
        <v>14.546329</v>
      </c>
      <c r="BR2" s="156">
        <v>51.546036000000001</v>
      </c>
      <c r="BS2" s="156">
        <v>16.175454999999999</v>
      </c>
      <c r="BT2" s="156">
        <v>11.116083</v>
      </c>
      <c r="BU2" s="156">
        <v>0.12060696</v>
      </c>
      <c r="BV2" s="156">
        <v>3.7771451999999997E-2</v>
      </c>
      <c r="BW2" s="156">
        <v>0.72281605000000004</v>
      </c>
      <c r="BX2" s="156">
        <v>0.93744486999999999</v>
      </c>
      <c r="BY2" s="156">
        <v>6.0222518000000003E-2</v>
      </c>
      <c r="BZ2" s="156">
        <v>8.2375380000000004E-4</v>
      </c>
      <c r="CA2" s="156">
        <v>0.32583103000000002</v>
      </c>
      <c r="CB2" s="156">
        <v>2.4145541999999999E-2</v>
      </c>
      <c r="CC2" s="156">
        <v>4.4670059999999998E-2</v>
      </c>
      <c r="CD2" s="156">
        <v>0.72625139999999999</v>
      </c>
      <c r="CE2" s="156">
        <v>3.8191575999999998E-2</v>
      </c>
      <c r="CF2" s="156">
        <v>0.16652821000000001</v>
      </c>
      <c r="CG2" s="156">
        <v>1.2449999E-6</v>
      </c>
      <c r="CH2" s="156">
        <v>1.1919027E-2</v>
      </c>
      <c r="CI2" s="156">
        <v>3.1852833999999998E-3</v>
      </c>
      <c r="CJ2" s="156">
        <v>1.6226947</v>
      </c>
      <c r="CK2" s="156">
        <v>8.8004534999999995E-3</v>
      </c>
      <c r="CL2" s="156">
        <v>0.99688969999999999</v>
      </c>
      <c r="CM2" s="156">
        <v>2.7580263999999999</v>
      </c>
      <c r="CN2" s="156">
        <v>951.27279999999996</v>
      </c>
      <c r="CO2" s="156">
        <v>1677.4485</v>
      </c>
      <c r="CP2" s="156">
        <v>1226.8628000000001</v>
      </c>
      <c r="CQ2" s="156">
        <v>415.34827000000001</v>
      </c>
      <c r="CR2" s="156">
        <v>211.42760999999999</v>
      </c>
      <c r="CS2" s="156">
        <v>136.52218999999999</v>
      </c>
      <c r="CT2" s="156">
        <v>968.55100000000004</v>
      </c>
      <c r="CU2" s="156">
        <v>637.53679999999997</v>
      </c>
      <c r="CV2" s="156">
        <v>387.96010000000001</v>
      </c>
      <c r="CW2" s="156">
        <v>768.59186</v>
      </c>
      <c r="CX2" s="156">
        <v>208.86877000000001</v>
      </c>
      <c r="CY2" s="156">
        <v>1145.9779000000001</v>
      </c>
      <c r="CZ2" s="156">
        <v>700.41250000000002</v>
      </c>
      <c r="DA2" s="156">
        <v>1492.3240000000001</v>
      </c>
      <c r="DB2" s="156">
        <v>1369.7602999999999</v>
      </c>
      <c r="DC2" s="156">
        <v>2185.8923</v>
      </c>
      <c r="DD2" s="156">
        <v>3824.2249000000002</v>
      </c>
      <c r="DE2" s="156">
        <v>916.73030000000006</v>
      </c>
      <c r="DF2" s="156">
        <v>1458.509</v>
      </c>
      <c r="DG2" s="156">
        <v>862.57489999999996</v>
      </c>
      <c r="DH2" s="156">
        <v>40.767234999999999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23.921887999999999</v>
      </c>
      <c r="B6">
        <f>BB2</f>
        <v>6.8092199999999998</v>
      </c>
      <c r="C6">
        <f>BC2</f>
        <v>9.1230089999999997</v>
      </c>
      <c r="D6">
        <f>BD2</f>
        <v>7.9840049999999998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14" sqref="P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19839</v>
      </c>
      <c r="C2" s="56">
        <f ca="1">YEAR(TODAY())-YEAR(B2)+IF(TODAY()&gt;=DATE(YEAR(TODAY()),MONTH(B2),DAY(B2)),0,-1)</f>
        <v>66</v>
      </c>
      <c r="E2" s="52">
        <v>157.4</v>
      </c>
      <c r="F2" s="53" t="s">
        <v>39</v>
      </c>
      <c r="G2" s="52">
        <v>70</v>
      </c>
      <c r="H2" s="51" t="s">
        <v>41</v>
      </c>
      <c r="I2" s="69">
        <f>ROUND(G3/E3^2,1)</f>
        <v>28.3</v>
      </c>
    </row>
    <row r="3" spans="1:9">
      <c r="E3" s="51">
        <f>E2/100</f>
        <v>1.5740000000000001</v>
      </c>
      <c r="F3" s="51" t="s">
        <v>40</v>
      </c>
      <c r="G3" s="51">
        <f>G2</f>
        <v>70</v>
      </c>
      <c r="H3" s="51" t="s">
        <v>41</v>
      </c>
      <c r="I3" s="69"/>
    </row>
    <row r="4" spans="1:9">
      <c r="A4" t="s">
        <v>273</v>
      </c>
    </row>
    <row r="5" spans="1:9">
      <c r="B5" s="62">
        <v>44117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김성희, ID : H1900440)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15:54:49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66</v>
      </c>
      <c r="G12" s="134"/>
      <c r="H12" s="134"/>
      <c r="I12" s="134"/>
      <c r="K12" s="125">
        <f>'개인정보 및 신체계측 입력'!E2</f>
        <v>157.4</v>
      </c>
      <c r="L12" s="126"/>
      <c r="M12" s="119">
        <f>'개인정보 및 신체계측 입력'!G2</f>
        <v>70</v>
      </c>
      <c r="N12" s="120"/>
      <c r="O12" s="115" t="s">
        <v>271</v>
      </c>
      <c r="P12" s="109"/>
      <c r="Q12" s="112">
        <f>'개인정보 및 신체계측 입력'!I2</f>
        <v>28.3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김성희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65.55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14.478999999999999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19.971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0.9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19</v>
      </c>
      <c r="L72" s="36" t="s">
        <v>53</v>
      </c>
      <c r="M72" s="36">
        <f>ROUND('DRIs DATA'!K8,1)</f>
        <v>14.7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45.76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99.19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57.24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82.11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28.53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244.18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74.930000000000007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2021-01-04T02:09:55Z</dcterms:modified>
</cp:coreProperties>
</file>