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<sst xmlns="http://schemas.openxmlformats.org/spreadsheetml/2006/main" count="692" uniqueCount="341">
  <si>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</si>
  <si>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</si>
  <si>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</si>
  <si>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</si>
  <si>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</si>
  <si>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</si>
  <si>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</si>
  <si>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</si>
  <si>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</si>
  <si>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</si>
  <si>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</si>
  <si>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</si>
  <si>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</si>
  <si>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</si>
  <si>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</si>
  <si>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</si>
  <si>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</si>
  <si>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</si>
  <si>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</si>
  <si>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</si>
  <si>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</si>
  <si>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</si>
  <si>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</si>
  <si>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</si>
  <si>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</si>
  <si>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</si>
  <si>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</si>
  <si>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</si>
  <si>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</si>
  <si>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</si>
  <si>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</si>
  <si>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</si>
  <si>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</si>
  <si>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</si>
  <si>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</si>
  <si>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</si>
  <si>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</si>
  <si>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</si>
  <si>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</si>
  <si>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</si>
  <si>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</si>
  <si>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</si>
  <si>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</si>
  <si>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</si>
  <si>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</si>
  <si>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</si>
  <si>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</si>
  <si>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</si>
  <si>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</si>
  <si>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</si>
  <si>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</si>
  <si>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</si>
  <si>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</si>
  <si>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</si>
  <si>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</si>
  <si>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</si>
  <si>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</si>
  <si>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</si>
  <si>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</si>
  <si>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</si>
  <si>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</si>
  <si>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</si>
  <si>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</si>
  <si>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</si>
  <si>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</si>
  <si>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</si>
  <si>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</si>
  <si>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</si>
  <si>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</si>
  <si>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</si>
  <si>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</si>
  <si>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</si>
  <si>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</si>
  <si>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</si>
  <si>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</si>
  <si>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</si>
  <si>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</si>
  <si>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</si>
  <si>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</si>
  <si>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</si>
  <si>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</si>
  <si>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</si>
  <si>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</si>
  <si>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</si>
  <si>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</si>
  <si>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</si>
  <si>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</si>
  <si>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</si>
  <si>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</si>
  <si>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</si>
  <si>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</si>
  <si>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</si>
  <si>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</si>
  <si>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</si>
  <si>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</si>
  <si>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</si>
  <si>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</si>
  <si>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</si>
  <si>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</si>
  <si>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</si>
  <si>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</si>
  <si>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</si>
  <si>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</si>
  <si>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</si>
  <si>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</si>
  <si>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</si>
  <si>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</si>
  <si>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</si>
  <si>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</si>
  <si>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</si>
  <si>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</si>
  <si>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</si>
  <si>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</si>
  <si>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</si>
  <si>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</si>
  <si>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</si>
  <si>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</si>
  <si>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</si>
  <si>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</si>
  <si>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</si>
  <si>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</si>
  <si>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</si>
  <si>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</si>
  <si>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</si>
  <si>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</si>
  <si>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</si>
  <si>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</si>
  <si>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</si>
  <si>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</si>
  <si>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</si>
  <si>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</si>
  <si>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</si>
  <si>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</si>
  <si>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</si>
  <si>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</si>
  <si>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</si>
  <si>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</si>
  <si>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</si>
  <si>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</si>
  <si>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</si>
  <si>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</si>
  <si>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</si>
  <si>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</si>
  <si>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</si>
  <si>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</si>
  <si>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</si>
  <si>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</si>
  <si>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</si>
  <si>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</si>
  <si>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</si>
  <si>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</si>
  <si>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</si>
  <si>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</si>
  <si>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</si>
  <si>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</si>
  <si>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</si>
  <si>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</si>
  <si>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</si>
  <si>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</si>
  <si>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</si>
  <si>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</si>
  <si>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</si>
  <si>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</si>
  <si>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</si>
  <si>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</si>
  <si>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</si>
  <si>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</si>
  <si>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</si>
  <si>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</si>
  <si>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</si>
  <si>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</si>
  <si>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</si>
  <si>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</si>
  <si>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</si>
  <si>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</si>
  <si>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</si>
  <si>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</si>
  <si>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</si>
  <si>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</si>
  <si>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</si>
  <si>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</si>
  <si>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</si>
  <si>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</si>
  <si>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</si>
  <si>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</si>
  <si>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</si>
  <si>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</si>
  <si>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</si>
  <si>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</si>
  <si>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</si>
  <si>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</si>
  <si>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</si>
  <si>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</si>
  <si>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</si>
  <si>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</si>
  <si>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</si>
  <si>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</si>
  <si>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</si>
  <si>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</si>
  <si>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</si>
  <si>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</si>
  <si>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</si>
  <si>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</si>
  <si>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</si>
  <si>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</si>
  <si>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</si>
  <si>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</si>
  <si>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</si>
  <si>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</si>
  <si>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</si>
  <si>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</si>
  <si>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</si>
  <si>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</si>
  <si>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</si>
  <si>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</si>
  <si>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</si>
  <si>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</si>
  <si>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</si>
  <si>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</si>
  <si>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</si>
  <si>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</si>
  <si>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</si>
  <si>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</si>
  <si>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</si>
  <si>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</si>
  <si>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</si>
  <si>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</si>
  <si>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</si>
  <si>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</si>
  <si>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</si>
  <si>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</si>
  <si>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</si>
  <si>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</si>
  <si>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</si>
  <si>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</si>
  <si>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</si>
  <si>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</si>
  <si>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</si>
  <si>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</si>
  <si>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</si>
  <si>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</si>
  <si>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</si>
  <si>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</si>
  <si>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</si>
  <si>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</si>
  <si>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</si>
  <si>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</si>
  <si>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</si>
  <si>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</si>
  <si>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</si>
  <si>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</si>
  <si>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</si>
  <si>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</si>
  <si>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</si>
  <si>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</si>
  <si>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</si>
  <si>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</si>
  <si>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</si>
  <si>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</si>
  <si>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</si>
  <si>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</si>
  <si>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</si>
  <si>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</si>
  <si>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</si>
  <si>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</si>
  <si>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</si>
  <si>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</si>
  <si>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</si>
  <si>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</si>
  <si>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</si>
  <si>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</si>
  <si>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</si>
  <si>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</si>
  <si>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</si>
  <si>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</si>
  <si>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</si>
  <si>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</si>
  <si>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</si>
  <si>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</si>
  <si>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</si>
  <si>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</si>
  <si>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칼륨</t>
    <phoneticPr fontId="1" type="noConversion"/>
  </si>
  <si>
    <t>불소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</si>
  <si>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</si>
  <si>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</si>
  <si>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</si>
  <si>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섭취량</t>
    <phoneticPr fontId="1" type="noConversion"/>
  </si>
  <si>
    <t>적정비율(최대)</t>
    <phoneticPr fontId="1" type="noConversion"/>
  </si>
  <si>
    <t>섭취비율</t>
    <phoneticPr fontId="1" type="noConversion"/>
  </si>
  <si>
    <t>평균필요량</t>
    <phoneticPr fontId="1" type="noConversion"/>
  </si>
  <si>
    <t>수용성 비타민</t>
    <phoneticPr fontId="1" type="noConversion"/>
  </si>
  <si>
    <t>리보플라빈</t>
    <phoneticPr fontId="1" type="noConversion"/>
  </si>
  <si>
    <t>비타민B12</t>
    <phoneticPr fontId="1" type="noConversion"/>
  </si>
  <si>
    <t>엽산(μg DFE/일)</t>
    <phoneticPr fontId="1" type="noConversion"/>
  </si>
  <si>
    <t>다량 무기질</t>
    <phoneticPr fontId="1" type="noConversion"/>
  </si>
  <si>
    <t>마그네슘</t>
    <phoneticPr fontId="1" type="noConversion"/>
  </si>
  <si>
    <t>미량 무기질</t>
    <phoneticPr fontId="1" type="noConversion"/>
  </si>
  <si>
    <t>크롬</t>
    <phoneticPr fontId="1" type="noConversion"/>
  </si>
  <si>
    <t>구리(ug/일)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</si>
  <si>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</si>
  <si>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</si>
  <si>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</si>
  <si>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비타민D</t>
    <phoneticPr fontId="1" type="noConversion"/>
  </si>
  <si>
    <t>비타민A(μg RAE/일)</t>
    <phoneticPr fontId="1" type="noConversion"/>
  </si>
  <si>
    <t>단백질(g/일)</t>
    <phoneticPr fontId="1" type="noConversion"/>
  </si>
  <si>
    <t>지용성 비타민</t>
    <phoneticPr fontId="1" type="noConversion"/>
  </si>
  <si>
    <t>비타민K</t>
    <phoneticPr fontId="1" type="noConversion"/>
  </si>
  <si>
    <t>엽산</t>
    <phoneticPr fontId="1" type="noConversion"/>
  </si>
  <si>
    <t>비오틴</t>
    <phoneticPr fontId="1" type="noConversion"/>
  </si>
  <si>
    <t>아연</t>
    <phoneticPr fontId="1" type="noConversion"/>
  </si>
  <si>
    <t>구리</t>
    <phoneticPr fontId="1" type="noConversion"/>
  </si>
  <si>
    <t>셀레늄</t>
    <phoneticPr fontId="1" type="noConversion"/>
  </si>
  <si>
    <t>몰리브덴</t>
    <phoneticPr fontId="1" type="noConversion"/>
  </si>
  <si>
    <t>비타민E</t>
    <phoneticPr fontId="1" type="noConversion"/>
  </si>
  <si>
    <t>니아신</t>
    <phoneticPr fontId="1" type="noConversion"/>
  </si>
  <si>
    <t>정보</t>
    <phoneticPr fontId="1" type="noConversion"/>
  </si>
  <si>
    <t>F</t>
  </si>
  <si>
    <t>섭취량</t>
    <phoneticPr fontId="1" type="noConversion"/>
  </si>
  <si>
    <t>지방</t>
    <phoneticPr fontId="1" type="noConversion"/>
  </si>
  <si>
    <t>권장섭취량</t>
    <phoneticPr fontId="1" type="noConversion"/>
  </si>
  <si>
    <t>식이섬유(g/일)</t>
    <phoneticPr fontId="1" type="noConversion"/>
  </si>
  <si>
    <t>적정비율(최대)</t>
    <phoneticPr fontId="1" type="noConversion"/>
  </si>
  <si>
    <t>티아민</t>
    <phoneticPr fontId="1" type="noConversion"/>
  </si>
  <si>
    <t>판토텐산</t>
    <phoneticPr fontId="1" type="noConversion"/>
  </si>
  <si>
    <t>칼슘</t>
    <phoneticPr fontId="1" type="noConversion"/>
  </si>
  <si>
    <t>인</t>
    <phoneticPr fontId="1" type="noConversion"/>
  </si>
  <si>
    <t>염소</t>
    <phoneticPr fontId="1" type="noConversion"/>
  </si>
  <si>
    <t>철</t>
    <phoneticPr fontId="1" type="noConversion"/>
  </si>
  <si>
    <t>망간</t>
    <phoneticPr fontId="1" type="noConversion"/>
  </si>
  <si>
    <t>크롬(ug/일)</t>
    <phoneticPr fontId="1" type="noConversion"/>
  </si>
  <si>
    <t>(설문지 : FFQ 95문항 설문지, 사용자 : 함정경, ID : H1900449)</t>
  </si>
  <si>
    <t>출력시각</t>
    <phoneticPr fontId="1" type="noConversion"/>
  </si>
  <si>
    <t>2020년 12월 24일 16:09:03</t>
  </si>
  <si>
    <t>적정비율(최소)</t>
    <phoneticPr fontId="1" type="noConversion"/>
  </si>
  <si>
    <t>비타민A</t>
    <phoneticPr fontId="1" type="noConversion"/>
  </si>
  <si>
    <t>비타민C</t>
    <phoneticPr fontId="1" type="noConversion"/>
  </si>
  <si>
    <t>비타민B6</t>
    <phoneticPr fontId="1" type="noConversion"/>
  </si>
  <si>
    <t>요오드</t>
    <phoneticPr fontId="1" type="noConversion"/>
  </si>
  <si>
    <t>몰리브덴(ug/일)</t>
    <phoneticPr fontId="1" type="noConversion"/>
  </si>
  <si>
    <t>H1900449</t>
  </si>
  <si>
    <t>함정경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</si>
</sst>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37.844436999999999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2440"/>
        <c:axId val="259433616"/>
      </c:barChart>
      <c:catAx>
        <c:axId val="25943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3616"/>
        <c:crosses val="autoZero"/>
        <c:auto val="1"/>
        <c:lblAlgn val="ctr"/>
        <c:lblOffset val="100"/>
        <c:noMultiLvlLbl val="0"/>
      </c:catAx>
      <c:valAx>
        <c:axId val="25943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2.3097534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1864"/>
        <c:axId val="178315984"/>
      </c:barChart>
      <c:catAx>
        <c:axId val="17832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984"/>
        <c:crosses val="autoZero"/>
        <c:auto val="1"/>
        <c:lblAlgn val="ctr"/>
        <c:lblOffset val="100"/>
        <c:noMultiLvlLbl val="0"/>
      </c:catAx>
      <c:valAx>
        <c:axId val="17831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5.6153407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976"/>
        <c:axId val="178746856"/>
      </c:barChart>
      <c:catAx>
        <c:axId val="17874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6856"/>
        <c:crosses val="autoZero"/>
        <c:auto val="1"/>
        <c:lblAlgn val="ctr"/>
        <c:lblOffset val="100"/>
        <c:noMultiLvlLbl val="0"/>
      </c:catAx>
      <c:valAx>
        <c:axId val="17874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723.21860000000004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328"/>
        <c:axId val="178744896"/>
      </c:barChart>
      <c:catAx>
        <c:axId val="1787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4896"/>
        <c:crosses val="autoZero"/>
        <c:auto val="1"/>
        <c:lblAlgn val="ctr"/>
        <c:lblOffset val="100"/>
        <c:noMultiLvlLbl val="0"/>
      </c:catAx>
      <c:valAx>
        <c:axId val="17874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2695.3780000000002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39800"/>
        <c:axId val="178742152"/>
      </c:barChart>
      <c:catAx>
        <c:axId val="17873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152"/>
        <c:crosses val="autoZero"/>
        <c:auto val="1"/>
        <c:lblAlgn val="ctr"/>
        <c:lblOffset val="100"/>
        <c:noMultiLvlLbl val="0"/>
      </c:catAx>
      <c:valAx>
        <c:axId val="178742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3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149.04599999999999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2544"/>
        <c:axId val="178745680"/>
      </c:barChart>
      <c:catAx>
        <c:axId val="17874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5680"/>
        <c:crosses val="autoZero"/>
        <c:auto val="1"/>
        <c:lblAlgn val="ctr"/>
        <c:lblOffset val="100"/>
        <c:noMultiLvlLbl val="0"/>
      </c:catAx>
      <c:valAx>
        <c:axId val="17874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127.116646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6072"/>
        <c:axId val="178747248"/>
      </c:barChart>
      <c:catAx>
        <c:axId val="17874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7248"/>
        <c:crosses val="autoZero"/>
        <c:auto val="1"/>
        <c:lblAlgn val="ctr"/>
        <c:lblOffset val="100"/>
        <c:noMultiLvlLbl val="0"/>
      </c:catAx>
      <c:valAx>
        <c:axId val="17874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6.3945002999999998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584"/>
        <c:axId val="178742936"/>
      </c:barChart>
      <c:catAx>
        <c:axId val="17874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936"/>
        <c:crosses val="autoZero"/>
        <c:auto val="1"/>
        <c:lblAlgn val="ctr"/>
        <c:lblOffset val="100"/>
        <c:noMultiLvlLbl val="0"/>
      </c:catAx>
      <c:valAx>
        <c:axId val="17874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697.37694999999997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720"/>
        <c:axId val="179246096"/>
      </c:barChart>
      <c:catAx>
        <c:axId val="1787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096"/>
        <c:crosses val="autoZero"/>
        <c:auto val="1"/>
        <c:lblAlgn val="ctr"/>
        <c:lblOffset val="100"/>
        <c:noMultiLvlLbl val="0"/>
      </c:catAx>
      <c:valAx>
        <c:axId val="1792460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3.5549659999999997E-2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704"/>
        <c:axId val="179246488"/>
      </c:barChart>
      <c:catAx>
        <c:axId val="17924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488"/>
        <c:crosses val="autoZero"/>
        <c:auto val="1"/>
        <c:lblAlgn val="ctr"/>
        <c:lblOffset val="100"/>
        <c:noMultiLvlLbl val="0"/>
      </c:catAx>
      <c:valAx>
        <c:axId val="17924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2.1960237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312"/>
        <c:axId val="179249624"/>
      </c:barChart>
      <c:catAx>
        <c:axId val="17924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9624"/>
        <c:crosses val="autoZero"/>
        <c:auto val="1"/>
        <c:lblAlgn val="ctr"/>
        <c:lblOffset val="100"/>
        <c:noMultiLvlLbl val="0"/>
      </c:catAx>
      <c:valAx>
        <c:axId val="17924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23.883424999999999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5968"/>
        <c:axId val="259432832"/>
      </c:barChart>
      <c:catAx>
        <c:axId val="25943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2832"/>
        <c:crosses val="autoZero"/>
        <c:auto val="1"/>
        <c:lblAlgn val="ctr"/>
        <c:lblOffset val="100"/>
        <c:noMultiLvlLbl val="0"/>
      </c:catAx>
      <c:valAx>
        <c:axId val="25943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92.074010000000001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8056"/>
        <c:axId val="179246880"/>
      </c:barChart>
      <c:catAx>
        <c:axId val="17924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880"/>
        <c:crosses val="autoZero"/>
        <c:auto val="1"/>
        <c:lblAlgn val="ctr"/>
        <c:lblOffset val="100"/>
        <c:noMultiLvlLbl val="0"/>
      </c:catAx>
      <c:valAx>
        <c:axId val="17924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34.517209999999999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192"/>
        <c:axId val="179247664"/>
      </c:barChart>
      <c:catAx>
        <c:axId val="17925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7664"/>
        <c:crosses val="autoZero"/>
        <c:auto val="1"/>
        <c:lblAlgn val="ctr"/>
        <c:lblOffset val="100"/>
        <c:noMultiLvlLbl val="0"/>
      </c:catAx>
      <c:valAx>
        <c:axId val="17924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5.7640000000000002</c:v>
                </c:pt>
                <c:pt idx="1">
                  <c:v>8.9789999999999992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248448"/>
        <c:axId val="179250800"/>
      </c:barChart>
      <c:catAx>
        <c:axId val="17924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0800"/>
        <c:crosses val="autoZero"/>
        <c:auto val="1"/>
        <c:lblAlgn val="ctr"/>
        <c:lblOffset val="100"/>
        <c:noMultiLvlLbl val="0"/>
      </c:catAx>
      <c:valAx>
        <c:axId val="17925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7.7646629999999996</c:v>
                </c:pt>
                <c:pt idx="1">
                  <c:v>9.708717</c:v>
                </c:pt>
                <c:pt idx="2">
                  <c:v>13.538112999999999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360.8211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584"/>
        <c:axId val="179251976"/>
      </c:barChart>
      <c:catAx>
        <c:axId val="1792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1976"/>
        <c:crosses val="autoZero"/>
        <c:auto val="1"/>
        <c:lblAlgn val="ctr"/>
        <c:lblOffset val="100"/>
        <c:noMultiLvlLbl val="0"/>
      </c:catAx>
      <c:valAx>
        <c:axId val="17925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14.238992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8336"/>
        <c:axId val="179701864"/>
      </c:barChart>
      <c:catAx>
        <c:axId val="17969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864"/>
        <c:crosses val="autoZero"/>
        <c:auto val="1"/>
        <c:lblAlgn val="ctr"/>
        <c:lblOffset val="100"/>
        <c:noMultiLvlLbl val="0"/>
      </c:catAx>
      <c:valAx>
        <c:axId val="17970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73.771000000000001</c:v>
                </c:pt>
                <c:pt idx="1">
                  <c:v>11.867000000000001</c:v>
                </c:pt>
                <c:pt idx="2">
                  <c:v>14.362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698728"/>
        <c:axId val="179701472"/>
      </c:barChart>
      <c:catAx>
        <c:axId val="17969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472"/>
        <c:crosses val="autoZero"/>
        <c:auto val="1"/>
        <c:lblAlgn val="ctr"/>
        <c:lblOffset val="100"/>
        <c:noMultiLvlLbl val="0"/>
      </c:catAx>
      <c:valAx>
        <c:axId val="17970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1183.923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7552"/>
        <c:axId val="179702256"/>
      </c:barChart>
      <c:catAx>
        <c:axId val="17969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2256"/>
        <c:crosses val="autoZero"/>
        <c:auto val="1"/>
        <c:lblAlgn val="ctr"/>
        <c:lblOffset val="100"/>
        <c:noMultiLvlLbl val="0"/>
      </c:catAx>
      <c:valAx>
        <c:axId val="17970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170.97313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2648"/>
        <c:axId val="179700688"/>
      </c:barChart>
      <c:catAx>
        <c:axId val="17970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0688"/>
        <c:crosses val="autoZero"/>
        <c:auto val="1"/>
        <c:lblAlgn val="ctr"/>
        <c:lblOffset val="100"/>
        <c:noMultiLvlLbl val="0"/>
      </c:catAx>
      <c:valAx>
        <c:axId val="17970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368.09985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3824"/>
        <c:axId val="179704216"/>
      </c:barChart>
      <c:catAx>
        <c:axId val="17970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4216"/>
        <c:crosses val="autoZero"/>
        <c:auto val="1"/>
        <c:lblAlgn val="ctr"/>
        <c:lblOffset val="100"/>
        <c:noMultiLvlLbl val="0"/>
      </c:catAx>
      <c:valAx>
        <c:axId val="17970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2.5976496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6752"/>
        <c:axId val="209528096"/>
      </c:barChart>
      <c:catAx>
        <c:axId val="25943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28096"/>
        <c:crosses val="autoZero"/>
        <c:auto val="1"/>
        <c:lblAlgn val="ctr"/>
        <c:lblOffset val="100"/>
        <c:noMultiLvlLbl val="0"/>
      </c:catAx>
      <c:valAx>
        <c:axId val="20952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2025.2616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9904"/>
        <c:axId val="179697944"/>
      </c:barChart>
      <c:catAx>
        <c:axId val="1796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97944"/>
        <c:crosses val="autoZero"/>
        <c:auto val="1"/>
        <c:lblAlgn val="ctr"/>
        <c:lblOffset val="100"/>
        <c:noMultiLvlLbl val="0"/>
      </c:catAx>
      <c:valAx>
        <c:axId val="17969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11.176017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0296"/>
        <c:axId val="180147792"/>
      </c:barChart>
      <c:catAx>
        <c:axId val="17970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7792"/>
        <c:crosses val="autoZero"/>
        <c:auto val="1"/>
        <c:lblAlgn val="ctr"/>
        <c:lblOffset val="100"/>
        <c:noMultiLvlLbl val="0"/>
      </c:catAx>
      <c:valAx>
        <c:axId val="18014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1.3269962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152104"/>
        <c:axId val="180148576"/>
      </c:barChart>
      <c:catAx>
        <c:axId val="18015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8576"/>
        <c:crosses val="autoZero"/>
        <c:auto val="1"/>
        <c:lblAlgn val="ctr"/>
        <c:lblOffset val="100"/>
        <c:noMultiLvlLbl val="0"/>
      </c:catAx>
      <c:valAx>
        <c:axId val="18014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15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282.4436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9120"/>
        <c:axId val="178322648"/>
      </c:barChart>
      <c:catAx>
        <c:axId val="17831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648"/>
        <c:crosses val="autoZero"/>
        <c:auto val="1"/>
        <c:lblAlgn val="ctr"/>
        <c:lblOffset val="100"/>
        <c:noMultiLvlLbl val="0"/>
      </c:catAx>
      <c:valAx>
        <c:axId val="17832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0.89718180000000003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728"/>
        <c:axId val="178316376"/>
      </c:barChart>
      <c:catAx>
        <c:axId val="17831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6376"/>
        <c:crosses val="autoZero"/>
        <c:auto val="1"/>
        <c:lblAlgn val="ctr"/>
        <c:lblOffset val="100"/>
        <c:noMultiLvlLbl val="0"/>
      </c:catAx>
      <c:valAx>
        <c:axId val="17831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9.7233160000000005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5592"/>
        <c:axId val="178321080"/>
      </c:barChart>
      <c:catAx>
        <c:axId val="17831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080"/>
        <c:crosses val="autoZero"/>
        <c:auto val="1"/>
        <c:lblAlgn val="ctr"/>
        <c:lblOffset val="100"/>
        <c:noMultiLvlLbl val="0"/>
      </c:catAx>
      <c:valAx>
        <c:axId val="17832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1.3269962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0688"/>
        <c:axId val="178321472"/>
      </c:barChart>
      <c:catAx>
        <c:axId val="17832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472"/>
        <c:crosses val="autoZero"/>
        <c:auto val="1"/>
        <c:lblAlgn val="ctr"/>
        <c:lblOffset val="100"/>
        <c:noMultiLvlLbl val="0"/>
      </c:catAx>
      <c:valAx>
        <c:axId val="17832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447.60039999999998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7160"/>
        <c:axId val="178322256"/>
      </c:barChart>
      <c:catAx>
        <c:axId val="17831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256"/>
        <c:crosses val="autoZero"/>
        <c:auto val="1"/>
        <c:lblAlgn val="ctr"/>
        <c:lblOffset val="100"/>
        <c:noMultiLvlLbl val="0"/>
      </c:catAx>
      <c:valAx>
        <c:axId val="17832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2.4015512000000001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336"/>
        <c:axId val="178315200"/>
      </c:barChart>
      <c:catAx>
        <c:axId val="1783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200"/>
        <c:crosses val="autoZero"/>
        <c:auto val="1"/>
        <c:lblAlgn val="ctr"/>
        <c:lblOffset val="100"/>
        <c:noMultiLvlLbl val="0"/>
      </c:catAx>
      <c:valAx>
        <c:axId val="17831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함정경, ID : H1900449)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16:09:03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1183.923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37.844436999999999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23.883424999999999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73.771000000000001</v>
      </c>
      <c r="G8" s="59">
        <f>'DRIs DATA 입력'!G8</f>
        <v>11.867000000000001</v>
      </c>
      <c r="H8" s="59">
        <f>'DRIs DATA 입력'!H8</f>
        <v>14.362</v>
      </c>
      <c r="I8" s="46"/>
      <c r="J8" s="59" t="s">
        <v>216</v>
      </c>
      <c r="K8" s="59">
        <f>'DRIs DATA 입력'!K8</f>
        <v>5.7640000000000002</v>
      </c>
      <c r="L8" s="59">
        <f>'DRIs DATA 입력'!L8</f>
        <v>8.9789999999999992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360.8211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14.238992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2.5976496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282.4436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170.97313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1.2273185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0.89718180000000003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9.7233160000000005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1.3269962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447.60039999999998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2.4015512000000001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2.3097534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5.6153407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368.09985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723.21860000000004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2025.2616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2695.3780000000002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149.04599999999999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127.116646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11.176017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6.3945002999999998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697.37694999999997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3.5549659999999997E-2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2.1960237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92.074010000000001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34.517209999999999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2">
      <c r="A1" s="158" t="s">
        <v>315</v>
      </c>
      <c r="B1" s="157" t="s">
        <v>330</v>
      </c>
      <c r="C1" s="158"/>
      <c r="D1" s="158"/>
      <c r="E1" s="158"/>
      <c r="F1" s="158"/>
      <c r="G1" s="158" t="s">
        <v>331</v>
      </c>
      <c r="H1" s="157" t="s">
        <v>332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</row>
    <row r="2" spans="1:62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</row>
    <row r="3" spans="1:62">
      <c r="A3" s="68" t="s">
        <v>299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</row>
    <row r="4" spans="1:62">
      <c r="A4" s="66" t="s">
        <v>276</v>
      </c>
      <c r="B4" s="66"/>
      <c r="C4" s="66"/>
      <c r="D4" s="158"/>
      <c r="E4" s="63" t="s">
        <v>300</v>
      </c>
      <c r="F4" s="64"/>
      <c r="G4" s="64"/>
      <c r="H4" s="65"/>
      <c r="I4" s="158"/>
      <c r="J4" s="63" t="s">
        <v>283</v>
      </c>
      <c r="K4" s="64"/>
      <c r="L4" s="65"/>
      <c r="M4" s="158"/>
      <c r="N4" s="66" t="s">
        <v>46</v>
      </c>
      <c r="O4" s="66"/>
      <c r="P4" s="66"/>
      <c r="Q4" s="66"/>
      <c r="R4" s="66"/>
      <c r="S4" s="66"/>
      <c r="T4" s="158"/>
      <c r="U4" s="66" t="s">
        <v>301</v>
      </c>
      <c r="V4" s="66"/>
      <c r="W4" s="66"/>
      <c r="X4" s="66"/>
      <c r="Y4" s="66"/>
      <c r="Z4" s="66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</row>
    <row r="5" spans="1:62">
      <c r="A5" s="159"/>
      <c r="B5" s="159" t="s">
        <v>284</v>
      </c>
      <c r="C5" s="159" t="s">
        <v>317</v>
      </c>
      <c r="D5" s="158"/>
      <c r="E5" s="159"/>
      <c r="F5" s="159" t="s">
        <v>50</v>
      </c>
      <c r="G5" s="159" t="s">
        <v>318</v>
      </c>
      <c r="H5" s="159" t="s">
        <v>46</v>
      </c>
      <c r="I5" s="158"/>
      <c r="J5" s="159"/>
      <c r="K5" s="159" t="s">
        <v>285</v>
      </c>
      <c r="L5" s="159" t="s">
        <v>277</v>
      </c>
      <c r="M5" s="158"/>
      <c r="N5" s="159"/>
      <c r="O5" s="159" t="s">
        <v>289</v>
      </c>
      <c r="P5" s="159" t="s">
        <v>319</v>
      </c>
      <c r="Q5" s="159" t="s">
        <v>278</v>
      </c>
      <c r="R5" s="159" t="s">
        <v>279</v>
      </c>
      <c r="S5" s="159" t="s">
        <v>286</v>
      </c>
      <c r="T5" s="158"/>
      <c r="U5" s="159"/>
      <c r="V5" s="159" t="s">
        <v>289</v>
      </c>
      <c r="W5" s="159" t="s">
        <v>319</v>
      </c>
      <c r="X5" s="159" t="s">
        <v>278</v>
      </c>
      <c r="Y5" s="159" t="s">
        <v>279</v>
      </c>
      <c r="Z5" s="159" t="s">
        <v>286</v>
      </c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</row>
    <row r="6" spans="1:62">
      <c r="A6" s="159" t="s">
        <v>276</v>
      </c>
      <c r="B6" s="159">
        <v>2140</v>
      </c>
      <c r="C6" s="159">
        <v>1183.923</v>
      </c>
      <c r="D6" s="158"/>
      <c r="E6" s="159" t="s">
        <v>280</v>
      </c>
      <c r="F6" s="159">
        <v>55</v>
      </c>
      <c r="G6" s="159">
        <v>15</v>
      </c>
      <c r="H6" s="159">
        <v>7</v>
      </c>
      <c r="I6" s="158"/>
      <c r="J6" s="159" t="s">
        <v>333</v>
      </c>
      <c r="K6" s="159">
        <v>0.1</v>
      </c>
      <c r="L6" s="159">
        <v>4</v>
      </c>
      <c r="M6" s="158"/>
      <c r="N6" s="159" t="s">
        <v>304</v>
      </c>
      <c r="O6" s="159">
        <v>60</v>
      </c>
      <c r="P6" s="159">
        <v>75</v>
      </c>
      <c r="Q6" s="159">
        <v>0</v>
      </c>
      <c r="R6" s="159">
        <v>0</v>
      </c>
      <c r="S6" s="159">
        <v>37.844436999999999</v>
      </c>
      <c r="T6" s="158"/>
      <c r="U6" s="159" t="s">
        <v>320</v>
      </c>
      <c r="V6" s="159">
        <v>0</v>
      </c>
      <c r="W6" s="159">
        <v>5</v>
      </c>
      <c r="X6" s="159">
        <v>20</v>
      </c>
      <c r="Y6" s="159">
        <v>0</v>
      </c>
      <c r="Z6" s="159">
        <v>23.883424999999999</v>
      </c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</row>
    <row r="7" spans="1:62">
      <c r="A7" s="158"/>
      <c r="B7" s="158"/>
      <c r="C7" s="158"/>
      <c r="D7" s="158"/>
      <c r="E7" s="159" t="s">
        <v>321</v>
      </c>
      <c r="F7" s="159">
        <v>65</v>
      </c>
      <c r="G7" s="159">
        <v>30</v>
      </c>
      <c r="H7" s="159">
        <v>20</v>
      </c>
      <c r="I7" s="158"/>
      <c r="J7" s="159" t="s">
        <v>287</v>
      </c>
      <c r="K7" s="159">
        <v>1</v>
      </c>
      <c r="L7" s="159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</row>
    <row r="8" spans="1:62">
      <c r="A8" s="158"/>
      <c r="B8" s="158"/>
      <c r="C8" s="158"/>
      <c r="D8" s="158"/>
      <c r="E8" s="159" t="s">
        <v>288</v>
      </c>
      <c r="F8" s="159">
        <v>73.771000000000001</v>
      </c>
      <c r="G8" s="159">
        <v>11.867000000000001</v>
      </c>
      <c r="H8" s="159">
        <v>14.362</v>
      </c>
      <c r="I8" s="158"/>
      <c r="J8" s="159" t="s">
        <v>288</v>
      </c>
      <c r="K8" s="159">
        <v>5.7640000000000002</v>
      </c>
      <c r="L8" s="159">
        <v>8.9789999999999992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</row>
    <row r="9" spans="1:62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</row>
    <row r="10" spans="1:62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</row>
    <row r="11" spans="1:62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</row>
    <row r="12" spans="1:62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</row>
    <row r="13" spans="1:62">
      <c r="A13" s="67" t="s">
        <v>305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</row>
    <row r="14" spans="1:62">
      <c r="A14" s="66" t="s">
        <v>334</v>
      </c>
      <c r="B14" s="66"/>
      <c r="C14" s="66"/>
      <c r="D14" s="66"/>
      <c r="E14" s="66"/>
      <c r="F14" s="66"/>
      <c r="G14" s="158"/>
      <c r="H14" s="66" t="s">
        <v>313</v>
      </c>
      <c r="I14" s="66"/>
      <c r="J14" s="66"/>
      <c r="K14" s="66"/>
      <c r="L14" s="66"/>
      <c r="M14" s="66"/>
      <c r="N14" s="158"/>
      <c r="O14" s="66" t="s">
        <v>302</v>
      </c>
      <c r="P14" s="66"/>
      <c r="Q14" s="66"/>
      <c r="R14" s="66"/>
      <c r="S14" s="66"/>
      <c r="T14" s="66"/>
      <c r="U14" s="158"/>
      <c r="V14" s="66" t="s">
        <v>306</v>
      </c>
      <c r="W14" s="66"/>
      <c r="X14" s="66"/>
      <c r="Y14" s="66"/>
      <c r="Z14" s="66"/>
      <c r="AA14" s="66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</row>
    <row r="15" spans="1:62">
      <c r="A15" s="159"/>
      <c r="B15" s="159" t="s">
        <v>289</v>
      </c>
      <c r="C15" s="159" t="s">
        <v>319</v>
      </c>
      <c r="D15" s="159" t="s">
        <v>278</v>
      </c>
      <c r="E15" s="159" t="s">
        <v>279</v>
      </c>
      <c r="F15" s="159" t="s">
        <v>286</v>
      </c>
      <c r="G15" s="158"/>
      <c r="H15" s="159"/>
      <c r="I15" s="159" t="s">
        <v>289</v>
      </c>
      <c r="J15" s="159" t="s">
        <v>319</v>
      </c>
      <c r="K15" s="159" t="s">
        <v>278</v>
      </c>
      <c r="L15" s="159" t="s">
        <v>279</v>
      </c>
      <c r="M15" s="159" t="s">
        <v>286</v>
      </c>
      <c r="N15" s="158"/>
      <c r="O15" s="159"/>
      <c r="P15" s="159" t="s">
        <v>289</v>
      </c>
      <c r="Q15" s="159" t="s">
        <v>319</v>
      </c>
      <c r="R15" s="159" t="s">
        <v>278</v>
      </c>
      <c r="S15" s="159" t="s">
        <v>279</v>
      </c>
      <c r="T15" s="159" t="s">
        <v>286</v>
      </c>
      <c r="U15" s="158"/>
      <c r="V15" s="159"/>
      <c r="W15" s="159" t="s">
        <v>289</v>
      </c>
      <c r="X15" s="159" t="s">
        <v>319</v>
      </c>
      <c r="Y15" s="159" t="s">
        <v>278</v>
      </c>
      <c r="Z15" s="159" t="s">
        <v>279</v>
      </c>
      <c r="AA15" s="159" t="s">
        <v>286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</row>
    <row r="16" spans="1:62">
      <c r="A16" s="159" t="s">
        <v>303</v>
      </c>
      <c r="B16" s="159">
        <v>780</v>
      </c>
      <c r="C16" s="159">
        <v>1090</v>
      </c>
      <c r="D16" s="159">
        <v>0</v>
      </c>
      <c r="E16" s="159">
        <v>3000</v>
      </c>
      <c r="F16" s="159">
        <v>360.8211</v>
      </c>
      <c r="G16" s="158"/>
      <c r="H16" s="159" t="s">
        <v>3</v>
      </c>
      <c r="I16" s="159">
        <v>0</v>
      </c>
      <c r="J16" s="159">
        <v>0</v>
      </c>
      <c r="K16" s="159">
        <v>15</v>
      </c>
      <c r="L16" s="159">
        <v>540</v>
      </c>
      <c r="M16" s="159">
        <v>14.238992</v>
      </c>
      <c r="N16" s="158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2.5976496</v>
      </c>
      <c r="U16" s="158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282.4436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</row>
    <row r="17" spans="1:62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</row>
    <row r="18" spans="1:62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</row>
    <row r="19" spans="1:62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</row>
    <row r="20" spans="1:62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</row>
    <row r="21" spans="1:62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</row>
    <row r="22" spans="1:62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</row>
    <row r="23" spans="1:62">
      <c r="A23" s="67" t="s">
        <v>290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335</v>
      </c>
      <c r="B24" s="66"/>
      <c r="C24" s="66"/>
      <c r="D24" s="66"/>
      <c r="E24" s="66"/>
      <c r="F24" s="66"/>
      <c r="G24" s="158"/>
      <c r="H24" s="66" t="s">
        <v>322</v>
      </c>
      <c r="I24" s="66"/>
      <c r="J24" s="66"/>
      <c r="K24" s="66"/>
      <c r="L24" s="66"/>
      <c r="M24" s="66"/>
      <c r="N24" s="158"/>
      <c r="O24" s="66" t="s">
        <v>291</v>
      </c>
      <c r="P24" s="66"/>
      <c r="Q24" s="66"/>
      <c r="R24" s="66"/>
      <c r="S24" s="66"/>
      <c r="T24" s="66"/>
      <c r="U24" s="158"/>
      <c r="V24" s="66" t="s">
        <v>314</v>
      </c>
      <c r="W24" s="66"/>
      <c r="X24" s="66"/>
      <c r="Y24" s="66"/>
      <c r="Z24" s="66"/>
      <c r="AA24" s="66"/>
      <c r="AB24" s="158"/>
      <c r="AC24" s="66" t="s">
        <v>336</v>
      </c>
      <c r="AD24" s="66"/>
      <c r="AE24" s="66"/>
      <c r="AF24" s="66"/>
      <c r="AG24" s="66"/>
      <c r="AH24" s="66"/>
      <c r="AI24" s="158"/>
      <c r="AJ24" s="66" t="s">
        <v>307</v>
      </c>
      <c r="AK24" s="66"/>
      <c r="AL24" s="66"/>
      <c r="AM24" s="66"/>
      <c r="AN24" s="66"/>
      <c r="AO24" s="66"/>
      <c r="AP24" s="158"/>
      <c r="AQ24" s="66" t="s">
        <v>292</v>
      </c>
      <c r="AR24" s="66"/>
      <c r="AS24" s="66"/>
      <c r="AT24" s="66"/>
      <c r="AU24" s="66"/>
      <c r="AV24" s="66"/>
      <c r="AW24" s="158"/>
      <c r="AX24" s="66" t="s">
        <v>323</v>
      </c>
      <c r="AY24" s="66"/>
      <c r="AZ24" s="66"/>
      <c r="BA24" s="66"/>
      <c r="BB24" s="66"/>
      <c r="BC24" s="66"/>
      <c r="BD24" s="158"/>
      <c r="BE24" s="66" t="s">
        <v>308</v>
      </c>
      <c r="BF24" s="66"/>
      <c r="BG24" s="66"/>
      <c r="BH24" s="66"/>
      <c r="BI24" s="66"/>
      <c r="BJ24" s="66"/>
    </row>
    <row r="25" spans="1:62">
      <c r="A25" s="159"/>
      <c r="B25" s="159" t="s">
        <v>289</v>
      </c>
      <c r="C25" s="159" t="s">
        <v>319</v>
      </c>
      <c r="D25" s="159" t="s">
        <v>278</v>
      </c>
      <c r="E25" s="159" t="s">
        <v>279</v>
      </c>
      <c r="F25" s="159" t="s">
        <v>286</v>
      </c>
      <c r="G25" s="158"/>
      <c r="H25" s="159"/>
      <c r="I25" s="159" t="s">
        <v>289</v>
      </c>
      <c r="J25" s="159" t="s">
        <v>319</v>
      </c>
      <c r="K25" s="159" t="s">
        <v>278</v>
      </c>
      <c r="L25" s="159" t="s">
        <v>279</v>
      </c>
      <c r="M25" s="159" t="s">
        <v>286</v>
      </c>
      <c r="N25" s="158"/>
      <c r="O25" s="159"/>
      <c r="P25" s="159" t="s">
        <v>289</v>
      </c>
      <c r="Q25" s="159" t="s">
        <v>319</v>
      </c>
      <c r="R25" s="159" t="s">
        <v>278</v>
      </c>
      <c r="S25" s="159" t="s">
        <v>279</v>
      </c>
      <c r="T25" s="159" t="s">
        <v>286</v>
      </c>
      <c r="U25" s="158"/>
      <c r="V25" s="159"/>
      <c r="W25" s="159" t="s">
        <v>289</v>
      </c>
      <c r="X25" s="159" t="s">
        <v>319</v>
      </c>
      <c r="Y25" s="159" t="s">
        <v>278</v>
      </c>
      <c r="Z25" s="159" t="s">
        <v>279</v>
      </c>
      <c r="AA25" s="159" t="s">
        <v>286</v>
      </c>
      <c r="AB25" s="158"/>
      <c r="AC25" s="159"/>
      <c r="AD25" s="159" t="s">
        <v>289</v>
      </c>
      <c r="AE25" s="159" t="s">
        <v>319</v>
      </c>
      <c r="AF25" s="159" t="s">
        <v>278</v>
      </c>
      <c r="AG25" s="159" t="s">
        <v>279</v>
      </c>
      <c r="AH25" s="159" t="s">
        <v>286</v>
      </c>
      <c r="AI25" s="158"/>
      <c r="AJ25" s="159"/>
      <c r="AK25" s="159" t="s">
        <v>289</v>
      </c>
      <c r="AL25" s="159" t="s">
        <v>319</v>
      </c>
      <c r="AM25" s="159" t="s">
        <v>278</v>
      </c>
      <c r="AN25" s="159" t="s">
        <v>279</v>
      </c>
      <c r="AO25" s="159" t="s">
        <v>286</v>
      </c>
      <c r="AP25" s="158"/>
      <c r="AQ25" s="159"/>
      <c r="AR25" s="159" t="s">
        <v>289</v>
      </c>
      <c r="AS25" s="159" t="s">
        <v>319</v>
      </c>
      <c r="AT25" s="159" t="s">
        <v>278</v>
      </c>
      <c r="AU25" s="159" t="s">
        <v>279</v>
      </c>
      <c r="AV25" s="159" t="s">
        <v>286</v>
      </c>
      <c r="AW25" s="158"/>
      <c r="AX25" s="159"/>
      <c r="AY25" s="159" t="s">
        <v>289</v>
      </c>
      <c r="AZ25" s="159" t="s">
        <v>319</v>
      </c>
      <c r="BA25" s="159" t="s">
        <v>278</v>
      </c>
      <c r="BB25" s="159" t="s">
        <v>279</v>
      </c>
      <c r="BC25" s="159" t="s">
        <v>286</v>
      </c>
      <c r="BD25" s="158"/>
      <c r="BE25" s="159"/>
      <c r="BF25" s="159" t="s">
        <v>289</v>
      </c>
      <c r="BG25" s="159" t="s">
        <v>319</v>
      </c>
      <c r="BH25" s="159" t="s">
        <v>278</v>
      </c>
      <c r="BI25" s="159" t="s">
        <v>279</v>
      </c>
      <c r="BJ25" s="159" t="s">
        <v>286</v>
      </c>
    </row>
    <row r="26" spans="1:62">
      <c r="A26" s="159" t="s">
        <v>8</v>
      </c>
      <c r="B26" s="159">
        <v>110</v>
      </c>
      <c r="C26" s="159">
        <v>140</v>
      </c>
      <c r="D26" s="159">
        <v>0</v>
      </c>
      <c r="E26" s="159">
        <v>2000</v>
      </c>
      <c r="F26" s="159">
        <v>170.97313</v>
      </c>
      <c r="G26" s="158"/>
      <c r="H26" s="159" t="s">
        <v>9</v>
      </c>
      <c r="I26" s="159">
        <v>1.2</v>
      </c>
      <c r="J26" s="159">
        <v>1.5</v>
      </c>
      <c r="K26" s="159">
        <v>0</v>
      </c>
      <c r="L26" s="159">
        <v>0</v>
      </c>
      <c r="M26" s="159">
        <v>1.2273185</v>
      </c>
      <c r="N26" s="158"/>
      <c r="O26" s="159" t="s">
        <v>10</v>
      </c>
      <c r="P26" s="159">
        <v>1.4</v>
      </c>
      <c r="Q26" s="159">
        <v>1.7</v>
      </c>
      <c r="R26" s="159">
        <v>0</v>
      </c>
      <c r="S26" s="159">
        <v>0</v>
      </c>
      <c r="T26" s="159">
        <v>0.89718180000000003</v>
      </c>
      <c r="U26" s="158"/>
      <c r="V26" s="159" t="s">
        <v>11</v>
      </c>
      <c r="W26" s="159">
        <v>13</v>
      </c>
      <c r="X26" s="159">
        <v>17</v>
      </c>
      <c r="Y26" s="159">
        <v>0</v>
      </c>
      <c r="Z26" s="159">
        <v>35</v>
      </c>
      <c r="AA26" s="159">
        <v>9.7233160000000005</v>
      </c>
      <c r="AB26" s="158"/>
      <c r="AC26" s="159" t="s">
        <v>12</v>
      </c>
      <c r="AD26" s="159">
        <v>1.9</v>
      </c>
      <c r="AE26" s="159">
        <v>2.2000000000000002</v>
      </c>
      <c r="AF26" s="159">
        <v>0</v>
      </c>
      <c r="AG26" s="159">
        <v>100</v>
      </c>
      <c r="AH26" s="159">
        <v>1.3269962</v>
      </c>
      <c r="AI26" s="158"/>
      <c r="AJ26" s="159" t="s">
        <v>293</v>
      </c>
      <c r="AK26" s="159">
        <v>450</v>
      </c>
      <c r="AL26" s="159">
        <v>550</v>
      </c>
      <c r="AM26" s="159">
        <v>0</v>
      </c>
      <c r="AN26" s="159">
        <v>1000</v>
      </c>
      <c r="AO26" s="159">
        <v>447.60039999999998</v>
      </c>
      <c r="AP26" s="158"/>
      <c r="AQ26" s="159" t="s">
        <v>13</v>
      </c>
      <c r="AR26" s="159">
        <v>2.2999999999999998</v>
      </c>
      <c r="AS26" s="159">
        <v>2.8</v>
      </c>
      <c r="AT26" s="159">
        <v>0</v>
      </c>
      <c r="AU26" s="159">
        <v>0</v>
      </c>
      <c r="AV26" s="159">
        <v>2.4015512000000001</v>
      </c>
      <c r="AW26" s="158"/>
      <c r="AX26" s="159" t="s">
        <v>14</v>
      </c>
      <c r="AY26" s="159">
        <v>0</v>
      </c>
      <c r="AZ26" s="159">
        <v>2</v>
      </c>
      <c r="BA26" s="159">
        <v>5</v>
      </c>
      <c r="BB26" s="159">
        <v>0</v>
      </c>
      <c r="BC26" s="159">
        <v>2.3097534</v>
      </c>
      <c r="BD26" s="158"/>
      <c r="BE26" s="159" t="s">
        <v>15</v>
      </c>
      <c r="BF26" s="159">
        <v>0</v>
      </c>
      <c r="BG26" s="159">
        <v>5</v>
      </c>
      <c r="BH26" s="159">
        <v>30</v>
      </c>
      <c r="BI26" s="159">
        <v>0</v>
      </c>
      <c r="BJ26" s="159">
        <v>5.6153407</v>
      </c>
    </row>
    <row r="27" spans="1:62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</row>
    <row r="28" spans="1:62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</row>
    <row r="29" spans="1:62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</row>
    <row r="30" spans="1:62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</row>
    <row r="31" spans="1:62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</row>
    <row r="32" spans="1:62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</row>
    <row r="33" spans="1:68">
      <c r="A33" s="67" t="s">
        <v>294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1"/>
      <c r="BL33" s="61"/>
      <c r="BM33" s="61"/>
      <c r="BN33" s="61"/>
      <c r="BO33" s="61"/>
      <c r="BP33" s="61"/>
    </row>
    <row r="34" spans="1:68">
      <c r="A34" s="66" t="s">
        <v>324</v>
      </c>
      <c r="B34" s="66"/>
      <c r="C34" s="66"/>
      <c r="D34" s="66"/>
      <c r="E34" s="66"/>
      <c r="F34" s="66"/>
      <c r="G34" s="158"/>
      <c r="H34" s="66" t="s">
        <v>325</v>
      </c>
      <c r="I34" s="66"/>
      <c r="J34" s="66"/>
      <c r="K34" s="66"/>
      <c r="L34" s="66"/>
      <c r="M34" s="66"/>
      <c r="N34" s="158"/>
      <c r="O34" s="66" t="s">
        <v>178</v>
      </c>
      <c r="P34" s="66"/>
      <c r="Q34" s="66"/>
      <c r="R34" s="66"/>
      <c r="S34" s="66"/>
      <c r="T34" s="66"/>
      <c r="U34" s="158"/>
      <c r="V34" s="66" t="s">
        <v>281</v>
      </c>
      <c r="W34" s="66"/>
      <c r="X34" s="66"/>
      <c r="Y34" s="66"/>
      <c r="Z34" s="66"/>
      <c r="AA34" s="66"/>
      <c r="AB34" s="158"/>
      <c r="AC34" s="66" t="s">
        <v>326</v>
      </c>
      <c r="AD34" s="66"/>
      <c r="AE34" s="66"/>
      <c r="AF34" s="66"/>
      <c r="AG34" s="66"/>
      <c r="AH34" s="66"/>
      <c r="AI34" s="158"/>
      <c r="AJ34" s="66" t="s">
        <v>295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59"/>
      <c r="B35" s="159" t="s">
        <v>289</v>
      </c>
      <c r="C35" s="159" t="s">
        <v>319</v>
      </c>
      <c r="D35" s="159" t="s">
        <v>278</v>
      </c>
      <c r="E35" s="159" t="s">
        <v>279</v>
      </c>
      <c r="F35" s="159" t="s">
        <v>286</v>
      </c>
      <c r="G35" s="158"/>
      <c r="H35" s="159"/>
      <c r="I35" s="159" t="s">
        <v>289</v>
      </c>
      <c r="J35" s="159" t="s">
        <v>319</v>
      </c>
      <c r="K35" s="159" t="s">
        <v>278</v>
      </c>
      <c r="L35" s="159" t="s">
        <v>279</v>
      </c>
      <c r="M35" s="159" t="s">
        <v>286</v>
      </c>
      <c r="N35" s="158"/>
      <c r="O35" s="159"/>
      <c r="P35" s="159" t="s">
        <v>289</v>
      </c>
      <c r="Q35" s="159" t="s">
        <v>319</v>
      </c>
      <c r="R35" s="159" t="s">
        <v>278</v>
      </c>
      <c r="S35" s="159" t="s">
        <v>279</v>
      </c>
      <c r="T35" s="159" t="s">
        <v>286</v>
      </c>
      <c r="U35" s="158"/>
      <c r="V35" s="159"/>
      <c r="W35" s="159" t="s">
        <v>289</v>
      </c>
      <c r="X35" s="159" t="s">
        <v>319</v>
      </c>
      <c r="Y35" s="159" t="s">
        <v>278</v>
      </c>
      <c r="Z35" s="159" t="s">
        <v>279</v>
      </c>
      <c r="AA35" s="159" t="s">
        <v>286</v>
      </c>
      <c r="AB35" s="158"/>
      <c r="AC35" s="159"/>
      <c r="AD35" s="159" t="s">
        <v>289</v>
      </c>
      <c r="AE35" s="159" t="s">
        <v>319</v>
      </c>
      <c r="AF35" s="159" t="s">
        <v>278</v>
      </c>
      <c r="AG35" s="159" t="s">
        <v>279</v>
      </c>
      <c r="AH35" s="159" t="s">
        <v>286</v>
      </c>
      <c r="AI35" s="158"/>
      <c r="AJ35" s="159"/>
      <c r="AK35" s="159" t="s">
        <v>289</v>
      </c>
      <c r="AL35" s="159" t="s">
        <v>319</v>
      </c>
      <c r="AM35" s="159" t="s">
        <v>278</v>
      </c>
      <c r="AN35" s="159" t="s">
        <v>279</v>
      </c>
      <c r="AO35" s="159" t="s">
        <v>286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59" t="s">
        <v>17</v>
      </c>
      <c r="B36" s="159">
        <v>580</v>
      </c>
      <c r="C36" s="159">
        <v>800</v>
      </c>
      <c r="D36" s="159">
        <v>0</v>
      </c>
      <c r="E36" s="159">
        <v>2500</v>
      </c>
      <c r="F36" s="159">
        <v>368.09985</v>
      </c>
      <c r="G36" s="158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723.21860000000004</v>
      </c>
      <c r="N36" s="158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2025.2616</v>
      </c>
      <c r="U36" s="158"/>
      <c r="V36" s="159" t="s">
        <v>20</v>
      </c>
      <c r="W36" s="159">
        <v>0</v>
      </c>
      <c r="X36" s="159">
        <v>0</v>
      </c>
      <c r="Y36" s="159">
        <v>3900</v>
      </c>
      <c r="Z36" s="159">
        <v>0</v>
      </c>
      <c r="AA36" s="159">
        <v>2695.3780000000002</v>
      </c>
      <c r="AB36" s="158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149.04599999999999</v>
      </c>
      <c r="AI36" s="158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127.116646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</row>
    <row r="43" spans="1:68">
      <c r="A43" s="67" t="s">
        <v>296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327</v>
      </c>
      <c r="B44" s="66"/>
      <c r="C44" s="66"/>
      <c r="D44" s="66"/>
      <c r="E44" s="66"/>
      <c r="F44" s="66"/>
      <c r="G44" s="158"/>
      <c r="H44" s="66" t="s">
        <v>309</v>
      </c>
      <c r="I44" s="66"/>
      <c r="J44" s="66"/>
      <c r="K44" s="66"/>
      <c r="L44" s="66"/>
      <c r="M44" s="66"/>
      <c r="N44" s="158"/>
      <c r="O44" s="66" t="s">
        <v>310</v>
      </c>
      <c r="P44" s="66"/>
      <c r="Q44" s="66"/>
      <c r="R44" s="66"/>
      <c r="S44" s="66"/>
      <c r="T44" s="66"/>
      <c r="U44" s="158"/>
      <c r="V44" s="66" t="s">
        <v>282</v>
      </c>
      <c r="W44" s="66"/>
      <c r="X44" s="66"/>
      <c r="Y44" s="66"/>
      <c r="Z44" s="66"/>
      <c r="AA44" s="66"/>
      <c r="AB44" s="158"/>
      <c r="AC44" s="66" t="s">
        <v>328</v>
      </c>
      <c r="AD44" s="66"/>
      <c r="AE44" s="66"/>
      <c r="AF44" s="66"/>
      <c r="AG44" s="66"/>
      <c r="AH44" s="66"/>
      <c r="AI44" s="158"/>
      <c r="AJ44" s="66" t="s">
        <v>337</v>
      </c>
      <c r="AK44" s="66"/>
      <c r="AL44" s="66"/>
      <c r="AM44" s="66"/>
      <c r="AN44" s="66"/>
      <c r="AO44" s="66"/>
      <c r="AP44" s="158"/>
      <c r="AQ44" s="66" t="s">
        <v>311</v>
      </c>
      <c r="AR44" s="66"/>
      <c r="AS44" s="66"/>
      <c r="AT44" s="66"/>
      <c r="AU44" s="66"/>
      <c r="AV44" s="66"/>
      <c r="AW44" s="158"/>
      <c r="AX44" s="66" t="s">
        <v>312</v>
      </c>
      <c r="AY44" s="66"/>
      <c r="AZ44" s="66"/>
      <c r="BA44" s="66"/>
      <c r="BB44" s="66"/>
      <c r="BC44" s="66"/>
      <c r="BD44" s="158"/>
      <c r="BE44" s="66" t="s">
        <v>297</v>
      </c>
      <c r="BF44" s="66"/>
      <c r="BG44" s="66"/>
      <c r="BH44" s="66"/>
      <c r="BI44" s="66"/>
      <c r="BJ44" s="66"/>
    </row>
    <row r="45" spans="1:68">
      <c r="A45" s="159"/>
      <c r="B45" s="159" t="s">
        <v>289</v>
      </c>
      <c r="C45" s="159" t="s">
        <v>319</v>
      </c>
      <c r="D45" s="159" t="s">
        <v>278</v>
      </c>
      <c r="E45" s="159" t="s">
        <v>279</v>
      </c>
      <c r="F45" s="159" t="s">
        <v>286</v>
      </c>
      <c r="G45" s="158"/>
      <c r="H45" s="159"/>
      <c r="I45" s="159" t="s">
        <v>289</v>
      </c>
      <c r="J45" s="159" t="s">
        <v>319</v>
      </c>
      <c r="K45" s="159" t="s">
        <v>278</v>
      </c>
      <c r="L45" s="159" t="s">
        <v>279</v>
      </c>
      <c r="M45" s="159" t="s">
        <v>286</v>
      </c>
      <c r="N45" s="158"/>
      <c r="O45" s="159"/>
      <c r="P45" s="159" t="s">
        <v>289</v>
      </c>
      <c r="Q45" s="159" t="s">
        <v>319</v>
      </c>
      <c r="R45" s="159" t="s">
        <v>278</v>
      </c>
      <c r="S45" s="159" t="s">
        <v>279</v>
      </c>
      <c r="T45" s="159" t="s">
        <v>286</v>
      </c>
      <c r="U45" s="158"/>
      <c r="V45" s="159"/>
      <c r="W45" s="159" t="s">
        <v>289</v>
      </c>
      <c r="X45" s="159" t="s">
        <v>319</v>
      </c>
      <c r="Y45" s="159" t="s">
        <v>278</v>
      </c>
      <c r="Z45" s="159" t="s">
        <v>279</v>
      </c>
      <c r="AA45" s="159" t="s">
        <v>286</v>
      </c>
      <c r="AB45" s="158"/>
      <c r="AC45" s="159"/>
      <c r="AD45" s="159" t="s">
        <v>289</v>
      </c>
      <c r="AE45" s="159" t="s">
        <v>319</v>
      </c>
      <c r="AF45" s="159" t="s">
        <v>278</v>
      </c>
      <c r="AG45" s="159" t="s">
        <v>279</v>
      </c>
      <c r="AH45" s="159" t="s">
        <v>286</v>
      </c>
      <c r="AI45" s="158"/>
      <c r="AJ45" s="159"/>
      <c r="AK45" s="159" t="s">
        <v>289</v>
      </c>
      <c r="AL45" s="159" t="s">
        <v>319</v>
      </c>
      <c r="AM45" s="159" t="s">
        <v>278</v>
      </c>
      <c r="AN45" s="159" t="s">
        <v>279</v>
      </c>
      <c r="AO45" s="159" t="s">
        <v>286</v>
      </c>
      <c r="AP45" s="158"/>
      <c r="AQ45" s="159"/>
      <c r="AR45" s="159" t="s">
        <v>289</v>
      </c>
      <c r="AS45" s="159" t="s">
        <v>319</v>
      </c>
      <c r="AT45" s="159" t="s">
        <v>278</v>
      </c>
      <c r="AU45" s="159" t="s">
        <v>279</v>
      </c>
      <c r="AV45" s="159" t="s">
        <v>286</v>
      </c>
      <c r="AW45" s="158"/>
      <c r="AX45" s="159"/>
      <c r="AY45" s="159" t="s">
        <v>289</v>
      </c>
      <c r="AZ45" s="159" t="s">
        <v>319</v>
      </c>
      <c r="BA45" s="159" t="s">
        <v>278</v>
      </c>
      <c r="BB45" s="159" t="s">
        <v>279</v>
      </c>
      <c r="BC45" s="159" t="s">
        <v>286</v>
      </c>
      <c r="BD45" s="158"/>
      <c r="BE45" s="159"/>
      <c r="BF45" s="159" t="s">
        <v>289</v>
      </c>
      <c r="BG45" s="159" t="s">
        <v>319</v>
      </c>
      <c r="BH45" s="159" t="s">
        <v>278</v>
      </c>
      <c r="BI45" s="159" t="s">
        <v>279</v>
      </c>
      <c r="BJ45" s="159" t="s">
        <v>286</v>
      </c>
    </row>
    <row r="46" spans="1:68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11.176017</v>
      </c>
      <c r="G46" s="158"/>
      <c r="H46" s="159" t="s">
        <v>24</v>
      </c>
      <c r="I46" s="159">
        <v>10</v>
      </c>
      <c r="J46" s="159">
        <v>12</v>
      </c>
      <c r="K46" s="159">
        <v>0</v>
      </c>
      <c r="L46" s="159">
        <v>35</v>
      </c>
      <c r="M46" s="159">
        <v>6.3945002999999998</v>
      </c>
      <c r="N46" s="158"/>
      <c r="O46" s="159" t="s">
        <v>298</v>
      </c>
      <c r="P46" s="159">
        <v>970</v>
      </c>
      <c r="Q46" s="159">
        <v>800</v>
      </c>
      <c r="R46" s="159">
        <v>480</v>
      </c>
      <c r="S46" s="159">
        <v>10000</v>
      </c>
      <c r="T46" s="159">
        <v>697.37694999999997</v>
      </c>
      <c r="U46" s="158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3.5549659999999997E-2</v>
      </c>
      <c r="AB46" s="158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2.1960237</v>
      </c>
      <c r="AI46" s="158"/>
      <c r="AJ46" s="159" t="s">
        <v>26</v>
      </c>
      <c r="AK46" s="159">
        <v>225</v>
      </c>
      <c r="AL46" s="159">
        <v>340</v>
      </c>
      <c r="AM46" s="159">
        <v>0</v>
      </c>
      <c r="AN46" s="159">
        <v>2400</v>
      </c>
      <c r="AO46" s="159">
        <v>92.074010000000001</v>
      </c>
      <c r="AP46" s="158"/>
      <c r="AQ46" s="159" t="s">
        <v>27</v>
      </c>
      <c r="AR46" s="159">
        <v>59</v>
      </c>
      <c r="AS46" s="159">
        <v>70</v>
      </c>
      <c r="AT46" s="159">
        <v>0</v>
      </c>
      <c r="AU46" s="159">
        <v>400</v>
      </c>
      <c r="AV46" s="159">
        <v>34.517209999999999</v>
      </c>
      <c r="AW46" s="158"/>
      <c r="AX46" s="159" t="s">
        <v>338</v>
      </c>
      <c r="AY46" s="159"/>
      <c r="AZ46" s="159"/>
      <c r="BA46" s="159"/>
      <c r="BB46" s="159"/>
      <c r="BC46" s="159"/>
      <c r="BD46" s="158"/>
      <c r="BE46" s="159" t="s">
        <v>329</v>
      </c>
      <c r="BF46" s="159"/>
      <c r="BG46" s="159"/>
      <c r="BH46" s="159"/>
      <c r="BI46" s="159"/>
      <c r="BJ46" s="159"/>
    </row>
  </sheetData>
  <mergeCells count="38"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X24:BC24"/>
    <mergeCell ref="BE24:BJ24"/>
    <mergeCell ref="A24:F24"/>
    <mergeCell ref="H24:M24"/>
    <mergeCell ref="O24:T24"/>
    <mergeCell ref="V24:AA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8" sqref="G18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339</v>
      </c>
      <c r="B2" s="156" t="s">
        <v>340</v>
      </c>
      <c r="C2" s="156" t="s">
        <v>316</v>
      </c>
      <c r="D2" s="156">
        <v>56</v>
      </c>
      <c r="E2" s="156">
        <v>1183.923</v>
      </c>
      <c r="F2" s="156">
        <v>194.38899000000001</v>
      </c>
      <c r="G2" s="156">
        <v>31.270626</v>
      </c>
      <c r="H2" s="156">
        <v>23.181536000000001</v>
      </c>
      <c r="I2" s="156">
        <v>8.0890900000000006</v>
      </c>
      <c r="J2" s="156">
        <v>37.844436999999999</v>
      </c>
      <c r="K2" s="156">
        <v>23.746839999999999</v>
      </c>
      <c r="L2" s="156">
        <v>14.097595999999999</v>
      </c>
      <c r="M2" s="156">
        <v>23.883424999999999</v>
      </c>
      <c r="N2" s="156">
        <v>3.4632684999999999</v>
      </c>
      <c r="O2" s="156">
        <v>13.279591</v>
      </c>
      <c r="P2" s="156">
        <v>918.89350000000002</v>
      </c>
      <c r="Q2" s="156">
        <v>13.242186</v>
      </c>
      <c r="R2" s="156">
        <v>360.8211</v>
      </c>
      <c r="S2" s="156">
        <v>61.23001</v>
      </c>
      <c r="T2" s="156">
        <v>3595.0945000000002</v>
      </c>
      <c r="U2" s="156">
        <v>2.5976496</v>
      </c>
      <c r="V2" s="156">
        <v>14.238992</v>
      </c>
      <c r="W2" s="156">
        <v>282.4436</v>
      </c>
      <c r="X2" s="156">
        <v>170.97313</v>
      </c>
      <c r="Y2" s="156">
        <v>1.2273185</v>
      </c>
      <c r="Z2" s="156">
        <v>0.89718180000000003</v>
      </c>
      <c r="AA2" s="156">
        <v>9.7233160000000005</v>
      </c>
      <c r="AB2" s="156">
        <v>1.3269962</v>
      </c>
      <c r="AC2" s="156">
        <v>447.60039999999998</v>
      </c>
      <c r="AD2" s="156">
        <v>2.4015512000000001</v>
      </c>
      <c r="AE2" s="156">
        <v>2.3097534</v>
      </c>
      <c r="AF2" s="156">
        <v>5.6153407</v>
      </c>
      <c r="AG2" s="156">
        <v>368.09985</v>
      </c>
      <c r="AH2" s="156">
        <v>220.16086000000001</v>
      </c>
      <c r="AI2" s="156">
        <v>147.93899999999999</v>
      </c>
      <c r="AJ2" s="156">
        <v>723.21860000000004</v>
      </c>
      <c r="AK2" s="156">
        <v>2025.2616</v>
      </c>
      <c r="AL2" s="156">
        <v>149.04599999999999</v>
      </c>
      <c r="AM2" s="156">
        <v>2695.3780000000002</v>
      </c>
      <c r="AN2" s="156">
        <v>127.116646</v>
      </c>
      <c r="AO2" s="156">
        <v>11.176017</v>
      </c>
      <c r="AP2" s="156">
        <v>9.3443930000000002</v>
      </c>
      <c r="AQ2" s="156">
        <v>1.8316242</v>
      </c>
      <c r="AR2" s="156">
        <v>6.3945002999999998</v>
      </c>
      <c r="AS2" s="156">
        <v>697.37694999999997</v>
      </c>
      <c r="AT2" s="156">
        <v>3.5549659999999997E-2</v>
      </c>
      <c r="AU2" s="156">
        <v>2.1960237</v>
      </c>
      <c r="AV2" s="156">
        <v>92.074010000000001</v>
      </c>
      <c r="AW2" s="156">
        <v>34.517209999999999</v>
      </c>
      <c r="AX2" s="156">
        <v>0.14123626</v>
      </c>
      <c r="AY2" s="156">
        <v>0.62940280000000004</v>
      </c>
      <c r="AZ2" s="156">
        <v>116.78413</v>
      </c>
      <c r="BA2" s="156">
        <v>31.045069999999999</v>
      </c>
      <c r="BB2" s="156">
        <v>7.7646629999999996</v>
      </c>
      <c r="BC2" s="156">
        <v>9.708717</v>
      </c>
      <c r="BD2" s="156">
        <v>13.538112999999999</v>
      </c>
      <c r="BE2" s="156">
        <v>1.1042304999999999</v>
      </c>
      <c r="BF2" s="156">
        <v>5.6172037000000001</v>
      </c>
      <c r="BG2" s="156">
        <v>5.7591404999999998E-4</v>
      </c>
      <c r="BH2" s="156">
        <v>2.6231732000000001E-2</v>
      </c>
      <c r="BI2" s="156">
        <v>1.9644508000000001E-2</v>
      </c>
      <c r="BJ2" s="156">
        <v>7.4162796000000003E-2</v>
      </c>
      <c r="BK2" s="156">
        <v>4.4301083000000002E-5</v>
      </c>
      <c r="BL2" s="156">
        <v>0.19188458999999999</v>
      </c>
      <c r="BM2" s="156">
        <v>1.77095</v>
      </c>
      <c r="BN2" s="156">
        <v>0.57834715000000003</v>
      </c>
      <c r="BO2" s="156">
        <v>24.308039000000001</v>
      </c>
      <c r="BP2" s="156">
        <v>4.3835170000000003</v>
      </c>
      <c r="BQ2" s="156">
        <v>8.3373200000000001</v>
      </c>
      <c r="BR2" s="156">
        <v>28.31813</v>
      </c>
      <c r="BS2" s="156">
        <v>11.396857000000001</v>
      </c>
      <c r="BT2" s="156">
        <v>5.7966879999999996</v>
      </c>
      <c r="BU2" s="156">
        <v>0.50856299999999999</v>
      </c>
      <c r="BV2" s="156">
        <v>2.0279393E-2</v>
      </c>
      <c r="BW2" s="156">
        <v>0.40073170000000002</v>
      </c>
      <c r="BX2" s="156">
        <v>0.55357559999999995</v>
      </c>
      <c r="BY2" s="156">
        <v>5.3072649999999999E-2</v>
      </c>
      <c r="BZ2" s="156">
        <v>4.6887578000000003E-4</v>
      </c>
      <c r="CA2" s="156">
        <v>0.29215363</v>
      </c>
      <c r="CB2" s="156">
        <v>9.0494459999999992E-3</v>
      </c>
      <c r="CC2" s="156">
        <v>6.9282814999999998E-2</v>
      </c>
      <c r="CD2" s="156">
        <v>0.77777695999999996</v>
      </c>
      <c r="CE2" s="156">
        <v>8.0210569999999995E-2</v>
      </c>
      <c r="CF2" s="156">
        <v>0.15289246000000001</v>
      </c>
      <c r="CG2" s="156">
        <v>0</v>
      </c>
      <c r="CH2" s="156">
        <v>1.5536602E-2</v>
      </c>
      <c r="CI2" s="156">
        <v>0</v>
      </c>
      <c r="CJ2" s="156">
        <v>1.7410493</v>
      </c>
      <c r="CK2" s="156">
        <v>1.1681054E-2</v>
      </c>
      <c r="CL2" s="156">
        <v>3.8318631999999999</v>
      </c>
      <c r="CM2" s="156">
        <v>1.4650297999999999</v>
      </c>
      <c r="CN2" s="156">
        <v>1452.4876999999999</v>
      </c>
      <c r="CO2" s="156">
        <v>2569.3843000000002</v>
      </c>
      <c r="CP2" s="156">
        <v>1724.0505000000001</v>
      </c>
      <c r="CQ2" s="156">
        <v>494.63162</v>
      </c>
      <c r="CR2" s="156">
        <v>262.75146000000001</v>
      </c>
      <c r="CS2" s="156">
        <v>240.18248</v>
      </c>
      <c r="CT2" s="156">
        <v>1489.3208</v>
      </c>
      <c r="CU2" s="156">
        <v>988.30975000000001</v>
      </c>
      <c r="CV2" s="156">
        <v>765.75040000000001</v>
      </c>
      <c r="CW2" s="156">
        <v>1161.5956000000001</v>
      </c>
      <c r="CX2" s="156">
        <v>336.61016999999998</v>
      </c>
      <c r="CY2" s="156">
        <v>1679.5917999999999</v>
      </c>
      <c r="CZ2" s="156">
        <v>930.86270000000002</v>
      </c>
      <c r="DA2" s="156">
        <v>2430.9746</v>
      </c>
      <c r="DB2" s="156">
        <v>1960.5363</v>
      </c>
      <c r="DC2" s="156">
        <v>3717.5659999999998</v>
      </c>
      <c r="DD2" s="156">
        <v>5724.0680000000002</v>
      </c>
      <c r="DE2" s="156">
        <v>1236.0259000000001</v>
      </c>
      <c r="DF2" s="156">
        <v>2190.6768000000002</v>
      </c>
      <c r="DG2" s="156">
        <v>1421.2170000000001</v>
      </c>
      <c r="DH2" s="156">
        <v>37.491683999999999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31.045069999999999</v>
      </c>
      <c r="B6">
        <f>BB2</f>
        <v>7.7646629999999996</v>
      </c>
      <c r="C6">
        <f>BC2</f>
        <v>9.708717</v>
      </c>
      <c r="D6">
        <f>BD2</f>
        <v>13.538112999999999</v>
      </c>
    </row>
    <row r="7" spans="1:11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E6" sqref="E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23630</v>
      </c>
      <c r="C2" s="56">
        <f ca="1">YEAR(TODAY())-YEAR(B2)+IF(TODAY()&gt;=DATE(YEAR(TODAY()),MONTH(B2),DAY(B2)),0,-1)</f>
        <v>56</v>
      </c>
      <c r="E2" s="52">
        <v>164</v>
      </c>
      <c r="F2" s="53" t="s">
        <v>39</v>
      </c>
      <c r="G2" s="52">
        <v>62.5</v>
      </c>
      <c r="H2" s="51" t="s">
        <v>41</v>
      </c>
      <c r="I2" s="69">
        <f>ROUND(G3/E3^2,1)</f>
        <v>23.2</v>
      </c>
    </row>
    <row r="3" spans="1:9">
      <c r="E3" s="51">
        <f>E2/100</f>
        <v>1.64</v>
      </c>
      <c r="F3" s="51" t="s">
        <v>40</v>
      </c>
      <c r="G3" s="51">
        <f>G2</f>
        <v>62.5</v>
      </c>
      <c r="H3" s="51" t="s">
        <v>41</v>
      </c>
      <c r="I3" s="69"/>
    </row>
    <row r="4" spans="1:9">
      <c r="A4" t="s">
        <v>273</v>
      </c>
    </row>
    <row r="5" spans="1:9">
      <c r="B5" s="62">
        <v>44123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함정경, ID : H1900449)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16:09:03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13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44123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56</v>
      </c>
      <c r="G12" s="134"/>
      <c r="H12" s="134"/>
      <c r="I12" s="134"/>
      <c r="K12" s="125">
        <f>'개인정보 및 신체계측 입력'!E2</f>
        <v>164</v>
      </c>
      <c r="L12" s="126"/>
      <c r="M12" s="119">
        <f>'개인정보 및 신체계측 입력'!G2</f>
        <v>62.5</v>
      </c>
      <c r="N12" s="120"/>
      <c r="O12" s="115" t="s">
        <v>271</v>
      </c>
      <c r="P12" s="109"/>
      <c r="Q12" s="112">
        <f>'개인정보 및 신체계측 입력'!I2</f>
        <v>23.2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함정경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73.771000000000001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11.867000000000001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14.362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9</v>
      </c>
      <c r="L72" s="36" t="s">
        <v>53</v>
      </c>
      <c r="M72" s="36">
        <f>ROUND('DRIs DATA'!K8,1)</f>
        <v>5.8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48.11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118.66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170.97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88.47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46.01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135.02000000000001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111.76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2021-01-04T04:39:25Z</dcterms:modified>
</cp:coreProperties>
</file>