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<sst xmlns="http://schemas.openxmlformats.org/spreadsheetml/2006/main" count="692" uniqueCount="283">
  <si>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</si>
  <si>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</si>
  <si>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</si>
  <si>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</si>
  <si>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</si>
  <si>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</si>
  <si>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</si>
  <si>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</si>
  <si>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</si>
  <si>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</si>
  <si>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</si>
  <si>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</si>
  <si>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</si>
  <si>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</si>
  <si>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</si>
  <si>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</si>
  <si>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</si>
  <si>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</si>
  <si>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</si>
  <si>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</si>
  <si>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</si>
  <si>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</si>
  <si>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</si>
  <si>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</si>
  <si>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</si>
  <si>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</si>
  <si>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</si>
  <si>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</si>
  <si>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</si>
  <si>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</si>
  <si>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</si>
  <si>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</si>
  <si>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</si>
  <si>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</si>
  <si>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</si>
  <si>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</si>
  <si>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</si>
  <si>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</si>
  <si>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</si>
  <si>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</si>
  <si>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</si>
  <si>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</si>
  <si>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</si>
  <si>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</si>
  <si>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</si>
  <si>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</si>
  <si>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</si>
  <si>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</si>
  <si>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</si>
  <si>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</si>
  <si>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</si>
  <si>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</si>
  <si>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</si>
  <si>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</si>
  <si>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</si>
  <si>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</si>
  <si>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</si>
  <si>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</si>
  <si>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</si>
  <si>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</si>
  <si>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</si>
  <si>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</si>
  <si>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</si>
  <si>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</si>
  <si>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</si>
  <si>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</si>
  <si>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</si>
  <si>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</si>
  <si>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</si>
  <si>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</si>
  <si>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</si>
  <si>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</si>
  <si>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</si>
  <si>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</si>
  <si>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</si>
  <si>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</si>
  <si>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</si>
  <si>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</si>
  <si>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</si>
  <si>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</si>
  <si>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</si>
  <si>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</si>
  <si>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</si>
  <si>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</si>
  <si>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</si>
  <si>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</si>
  <si>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</si>
  <si>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</si>
  <si>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</si>
  <si>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</si>
  <si>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</si>
  <si>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</si>
  <si>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</si>
  <si>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</si>
  <si>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</si>
  <si>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</si>
  <si>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</si>
  <si>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</si>
  <si>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</si>
  <si>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</si>
  <si>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</si>
  <si>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</si>
  <si>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</si>
  <si>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</si>
  <si>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</si>
  <si>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</si>
  <si>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</si>
  <si>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</si>
  <si>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</si>
  <si>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</si>
  <si>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</si>
  <si>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</si>
  <si>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</si>
  <si>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</si>
  <si>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</si>
  <si>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</si>
  <si>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</si>
  <si>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</si>
  <si>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</si>
  <si>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</si>
  <si>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</si>
  <si>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</si>
  <si>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</si>
  <si>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</si>
  <si>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</si>
  <si>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</si>
  <si>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</si>
  <si>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</si>
  <si>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</si>
  <si>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</si>
  <si>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</si>
  <si>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</si>
  <si>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</si>
  <si>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</si>
  <si>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</si>
  <si>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</si>
  <si>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</si>
  <si>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</si>
  <si>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</si>
  <si>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</si>
  <si>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</si>
  <si>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</si>
  <si>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</si>
  <si>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</si>
  <si>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</si>
  <si>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</si>
  <si>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</si>
  <si>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</si>
  <si>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</si>
  <si>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</si>
  <si>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</si>
  <si>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</si>
  <si>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</si>
  <si>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</si>
  <si>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</si>
  <si>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</si>
  <si>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</si>
  <si>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</si>
  <si>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</si>
  <si>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</si>
  <si>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</si>
  <si>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</si>
  <si>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</si>
  <si>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</si>
  <si>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</si>
  <si>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</si>
  <si>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</si>
  <si>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</si>
  <si>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</si>
  <si>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</si>
  <si>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</si>
  <si>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</si>
  <si>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</si>
  <si>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</si>
  <si>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</si>
  <si>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</si>
  <si>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</si>
  <si>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</si>
  <si>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</si>
  <si>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</si>
  <si>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</si>
  <si>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</si>
  <si>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</si>
  <si>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</si>
  <si>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</si>
  <si>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</si>
  <si>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</si>
  <si>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</si>
  <si>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</si>
  <si>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</si>
  <si>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</si>
  <si>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</si>
  <si>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</si>
  <si>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</si>
  <si>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</si>
  <si>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</si>
  <si>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</si>
  <si>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</si>
  <si>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</si>
  <si>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</si>
  <si>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</si>
  <si>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</si>
  <si>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</si>
  <si>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</si>
  <si>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</si>
  <si>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</si>
  <si>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</si>
  <si>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</si>
  <si>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</si>
  <si>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</si>
  <si>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</si>
  <si>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</si>
  <si>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</si>
  <si>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</si>
  <si>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</si>
  <si>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</si>
  <si>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</si>
  <si>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</si>
  <si>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</si>
  <si>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</si>
  <si>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</si>
  <si>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</si>
  <si>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</si>
  <si>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</si>
  <si>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</si>
  <si>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</si>
  <si>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</si>
  <si>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</si>
  <si>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</si>
  <si>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</si>
  <si>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</si>
  <si>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</si>
  <si>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</si>
  <si>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</si>
  <si>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</si>
  <si>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</si>
  <si>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</si>
  <si>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</si>
  <si>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</si>
  <si>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</si>
  <si>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</si>
  <si>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</si>
  <si>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</si>
  <si>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</si>
  <si>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</si>
  <si>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</si>
  <si>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</si>
  <si>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</si>
  <si>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</si>
  <si>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</si>
  <si>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</si>
  <si>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</si>
  <si>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</si>
  <si>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</si>
  <si>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</si>
  <si>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</si>
  <si>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</si>
  <si>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</si>
  <si>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</si>
  <si>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</si>
  <si>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</si>
  <si>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</si>
  <si>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</si>
  <si>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</si>
  <si>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</si>
  <si>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</si>
  <si>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</si>
  <si>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</si>
  <si>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</si>
  <si>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</si>
  <si>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</si>
  <si>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</si>
  <si>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</si>
  <si>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</si>
  <si>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</si>
  <si>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</si>
  <si>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</si>
  <si>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양덕모, ID : H1900459)</t>
  </si>
  <si>
    <t>출력시각</t>
  </si>
  <si>
    <t>2020년 12월 24일 16:25:36</t>
  </si>
  <si>
    <t>H1900459</t>
  </si>
  <si>
    <t>양덕모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</si>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</sst>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76.054820000000007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269832"/>
        <c:axId val="405268656"/>
      </c:barChart>
      <c:catAx>
        <c:axId val="40526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268656"/>
        <c:crosses val="autoZero"/>
        <c:auto val="1"/>
        <c:lblAlgn val="ctr"/>
        <c:lblOffset val="100"/>
        <c:noMultiLvlLbl val="0"/>
      </c:catAx>
      <c:valAx>
        <c:axId val="40526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26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2.1962660000000001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177392"/>
        <c:axId val="441174256"/>
      </c:barChart>
      <c:catAx>
        <c:axId val="44117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74256"/>
        <c:crosses val="autoZero"/>
        <c:auto val="1"/>
        <c:lblAlgn val="ctr"/>
        <c:lblOffset val="100"/>
        <c:noMultiLvlLbl val="0"/>
      </c:catAx>
      <c:valAx>
        <c:axId val="44117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17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0.70148069999999996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176216"/>
        <c:axId val="441179352"/>
      </c:barChart>
      <c:catAx>
        <c:axId val="44117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79352"/>
        <c:crosses val="autoZero"/>
        <c:auto val="1"/>
        <c:lblAlgn val="ctr"/>
        <c:lblOffset val="100"/>
        <c:noMultiLvlLbl val="0"/>
      </c:catAx>
      <c:valAx>
        <c:axId val="44117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17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1413.0282999999999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172296"/>
        <c:axId val="441178960"/>
      </c:barChart>
      <c:catAx>
        <c:axId val="4411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78960"/>
        <c:crosses val="autoZero"/>
        <c:auto val="1"/>
        <c:lblAlgn val="ctr"/>
        <c:lblOffset val="100"/>
        <c:noMultiLvlLbl val="0"/>
      </c:catAx>
      <c:valAx>
        <c:axId val="44117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1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4990.652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176608"/>
        <c:axId val="441177784"/>
      </c:barChart>
      <c:catAx>
        <c:axId val="44117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77784"/>
        <c:crosses val="autoZero"/>
        <c:auto val="1"/>
        <c:lblAlgn val="ctr"/>
        <c:lblOffset val="100"/>
        <c:noMultiLvlLbl val="0"/>
      </c:catAx>
      <c:valAx>
        <c:axId val="441177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17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182.41105999999999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174648"/>
        <c:axId val="441172688"/>
      </c:barChart>
      <c:catAx>
        <c:axId val="4411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72688"/>
        <c:crosses val="autoZero"/>
        <c:auto val="1"/>
        <c:lblAlgn val="ctr"/>
        <c:lblOffset val="100"/>
        <c:noMultiLvlLbl val="0"/>
      </c:catAx>
      <c:valAx>
        <c:axId val="4411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1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179.16713999999999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173864"/>
        <c:axId val="441175432"/>
      </c:barChart>
      <c:catAx>
        <c:axId val="4411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75432"/>
        <c:crosses val="autoZero"/>
        <c:auto val="1"/>
        <c:lblAlgn val="ctr"/>
        <c:lblOffset val="100"/>
        <c:noMultiLvlLbl val="0"/>
      </c:catAx>
      <c:valAx>
        <c:axId val="4411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1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14.497752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175824"/>
        <c:axId val="442078960"/>
      </c:barChart>
      <c:catAx>
        <c:axId val="44117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078960"/>
        <c:crosses val="autoZero"/>
        <c:auto val="1"/>
        <c:lblAlgn val="ctr"/>
        <c:lblOffset val="100"/>
        <c:noMultiLvlLbl val="0"/>
      </c:catAx>
      <c:valAx>
        <c:axId val="442078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17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941.05439999999999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078176"/>
        <c:axId val="442074256"/>
      </c:barChart>
      <c:catAx>
        <c:axId val="44207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074256"/>
        <c:crosses val="autoZero"/>
        <c:auto val="1"/>
        <c:lblAlgn val="ctr"/>
        <c:lblOffset val="100"/>
        <c:noMultiLvlLbl val="0"/>
      </c:catAx>
      <c:valAx>
        <c:axId val="4420742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07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3.1394932E-2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073864"/>
        <c:axId val="442077392"/>
      </c:barChart>
      <c:catAx>
        <c:axId val="4420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077392"/>
        <c:crosses val="autoZero"/>
        <c:auto val="1"/>
        <c:lblAlgn val="ctr"/>
        <c:lblOffset val="100"/>
        <c:noMultiLvlLbl val="0"/>
      </c:catAx>
      <c:valAx>
        <c:axId val="44207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0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6.0339803999999999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078568"/>
        <c:axId val="442079352"/>
      </c:barChart>
      <c:catAx>
        <c:axId val="44207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079352"/>
        <c:crosses val="autoZero"/>
        <c:auto val="1"/>
        <c:lblAlgn val="ctr"/>
        <c:lblOffset val="100"/>
        <c:noMultiLvlLbl val="0"/>
      </c:catAx>
      <c:valAx>
        <c:axId val="442079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07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44.657898000000003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269440"/>
        <c:axId val="405269048"/>
      </c:barChart>
      <c:catAx>
        <c:axId val="40526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269048"/>
        <c:crosses val="autoZero"/>
        <c:auto val="1"/>
        <c:lblAlgn val="ctr"/>
        <c:lblOffset val="100"/>
        <c:noMultiLvlLbl val="0"/>
      </c:catAx>
      <c:valAx>
        <c:axId val="405269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2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190.63840999999999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075432"/>
        <c:axId val="442075824"/>
      </c:barChart>
      <c:catAx>
        <c:axId val="44207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075824"/>
        <c:crosses val="autoZero"/>
        <c:auto val="1"/>
        <c:lblAlgn val="ctr"/>
        <c:lblOffset val="100"/>
        <c:noMultiLvlLbl val="0"/>
      </c:catAx>
      <c:valAx>
        <c:axId val="44207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07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82.809420000000003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080528"/>
        <c:axId val="442074648"/>
      </c:barChart>
      <c:catAx>
        <c:axId val="44208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074648"/>
        <c:crosses val="autoZero"/>
        <c:auto val="1"/>
        <c:lblAlgn val="ctr"/>
        <c:lblOffset val="100"/>
        <c:noMultiLvlLbl val="0"/>
      </c:catAx>
      <c:valAx>
        <c:axId val="442074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08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15.942</c:v>
                </c:pt>
                <c:pt idx="1">
                  <c:v>11.369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2076608"/>
        <c:axId val="442076216"/>
      </c:barChart>
      <c:catAx>
        <c:axId val="44207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076216"/>
        <c:crosses val="autoZero"/>
        <c:auto val="1"/>
        <c:lblAlgn val="ctr"/>
        <c:lblOffset val="100"/>
        <c:noMultiLvlLbl val="0"/>
      </c:catAx>
      <c:valAx>
        <c:axId val="44207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07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8.3136379999999992</c:v>
                </c:pt>
                <c:pt idx="1">
                  <c:v>11.044015999999999</c:v>
                </c:pt>
                <c:pt idx="2">
                  <c:v>11.8285675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993.56213000000002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58096"/>
        <c:axId val="442961624"/>
      </c:barChart>
      <c:catAx>
        <c:axId val="4429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61624"/>
        <c:crosses val="autoZero"/>
        <c:auto val="1"/>
        <c:lblAlgn val="ctr"/>
        <c:lblOffset val="100"/>
        <c:noMultiLvlLbl val="0"/>
      </c:catAx>
      <c:valAx>
        <c:axId val="442961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5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25.495605000000001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62016"/>
        <c:axId val="442956528"/>
      </c:barChart>
      <c:catAx>
        <c:axId val="4429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56528"/>
        <c:crosses val="autoZero"/>
        <c:auto val="1"/>
        <c:lblAlgn val="ctr"/>
        <c:lblOffset val="100"/>
        <c:noMultiLvlLbl val="0"/>
      </c:catAx>
      <c:valAx>
        <c:axId val="44295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6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77.742000000000004</c:v>
                </c:pt>
                <c:pt idx="1">
                  <c:v>7.681</c:v>
                </c:pt>
                <c:pt idx="2">
                  <c:v>14.577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2962408"/>
        <c:axId val="442961232"/>
      </c:barChart>
      <c:catAx>
        <c:axId val="4429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61232"/>
        <c:crosses val="autoZero"/>
        <c:auto val="1"/>
        <c:lblAlgn val="ctr"/>
        <c:lblOffset val="100"/>
        <c:noMultiLvlLbl val="0"/>
      </c:catAx>
      <c:valAx>
        <c:axId val="4429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6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2429.1677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59272"/>
        <c:axId val="442960056"/>
      </c:barChart>
      <c:catAx>
        <c:axId val="44295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60056"/>
        <c:crosses val="autoZero"/>
        <c:auto val="1"/>
        <c:lblAlgn val="ctr"/>
        <c:lblOffset val="100"/>
        <c:noMultiLvlLbl val="0"/>
      </c:catAx>
      <c:valAx>
        <c:axId val="44296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5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169.64052000000001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55744"/>
        <c:axId val="442960840"/>
      </c:barChart>
      <c:catAx>
        <c:axId val="44295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60840"/>
        <c:crosses val="autoZero"/>
        <c:auto val="1"/>
        <c:lblAlgn val="ctr"/>
        <c:lblOffset val="100"/>
        <c:noMultiLvlLbl val="0"/>
      </c:catAx>
      <c:valAx>
        <c:axId val="442960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5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655.46795999999995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57704"/>
        <c:axId val="442958880"/>
      </c:barChart>
      <c:catAx>
        <c:axId val="4429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58880"/>
        <c:crosses val="autoZero"/>
        <c:auto val="1"/>
        <c:lblAlgn val="ctr"/>
        <c:lblOffset val="100"/>
        <c:noMultiLvlLbl val="0"/>
      </c:catAx>
      <c:valAx>
        <c:axId val="44295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5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1.5328614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092744"/>
        <c:axId val="441093136"/>
      </c:barChart>
      <c:catAx>
        <c:axId val="44109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093136"/>
        <c:crosses val="autoZero"/>
        <c:auto val="1"/>
        <c:lblAlgn val="ctr"/>
        <c:lblOffset val="100"/>
        <c:noMultiLvlLbl val="0"/>
      </c:catAx>
      <c:valAx>
        <c:axId val="44109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09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13208.873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60448"/>
        <c:axId val="443320208"/>
      </c:barChart>
      <c:catAx>
        <c:axId val="4429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320208"/>
        <c:crosses val="autoZero"/>
        <c:auto val="1"/>
        <c:lblAlgn val="ctr"/>
        <c:lblOffset val="100"/>
        <c:noMultiLvlLbl val="0"/>
      </c:catAx>
      <c:valAx>
        <c:axId val="44332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6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24.496210000000001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322952"/>
        <c:axId val="443316288"/>
      </c:barChart>
      <c:catAx>
        <c:axId val="44332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316288"/>
        <c:crosses val="autoZero"/>
        <c:auto val="1"/>
        <c:lblAlgn val="ctr"/>
        <c:lblOffset val="100"/>
        <c:noMultiLvlLbl val="0"/>
      </c:catAx>
      <c:valAx>
        <c:axId val="44331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32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2.1354712999999999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315896"/>
        <c:axId val="443315504"/>
      </c:barChart>
      <c:catAx>
        <c:axId val="44331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315504"/>
        <c:crosses val="autoZero"/>
        <c:auto val="1"/>
        <c:lblAlgn val="ctr"/>
        <c:lblOffset val="100"/>
        <c:noMultiLvlLbl val="0"/>
      </c:catAx>
      <c:valAx>
        <c:axId val="44331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31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424.01627000000002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089608"/>
        <c:axId val="441088040"/>
      </c:barChart>
      <c:catAx>
        <c:axId val="4410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088040"/>
        <c:crosses val="autoZero"/>
        <c:auto val="1"/>
        <c:lblAlgn val="ctr"/>
        <c:lblOffset val="100"/>
        <c:noMultiLvlLbl val="0"/>
      </c:catAx>
      <c:valAx>
        <c:axId val="44108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08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1.7081913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090000"/>
        <c:axId val="441090392"/>
      </c:barChart>
      <c:catAx>
        <c:axId val="44109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090392"/>
        <c:crosses val="autoZero"/>
        <c:auto val="1"/>
        <c:lblAlgn val="ctr"/>
        <c:lblOffset val="100"/>
        <c:noMultiLvlLbl val="0"/>
      </c:catAx>
      <c:valAx>
        <c:axId val="441090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09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22.586566999999999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091176"/>
        <c:axId val="441091568"/>
      </c:barChart>
      <c:catAx>
        <c:axId val="44109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091568"/>
        <c:crosses val="autoZero"/>
        <c:auto val="1"/>
        <c:lblAlgn val="ctr"/>
        <c:lblOffset val="100"/>
        <c:noMultiLvlLbl val="0"/>
      </c:catAx>
      <c:valAx>
        <c:axId val="44109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09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2.1354712999999999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091960"/>
        <c:axId val="441092352"/>
      </c:barChart>
      <c:catAx>
        <c:axId val="44109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092352"/>
        <c:crosses val="autoZero"/>
        <c:auto val="1"/>
        <c:lblAlgn val="ctr"/>
        <c:lblOffset val="100"/>
        <c:noMultiLvlLbl val="0"/>
      </c:catAx>
      <c:valAx>
        <c:axId val="44109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09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1012.0154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086080"/>
        <c:axId val="441088432"/>
      </c:barChart>
      <c:catAx>
        <c:axId val="44108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088432"/>
        <c:crosses val="autoZero"/>
        <c:auto val="1"/>
        <c:lblAlgn val="ctr"/>
        <c:lblOffset val="100"/>
        <c:noMultiLvlLbl val="0"/>
      </c:catAx>
      <c:valAx>
        <c:axId val="44108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0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6.3647546999999998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087648"/>
        <c:axId val="441088824"/>
      </c:barChart>
      <c:catAx>
        <c:axId val="44108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088824"/>
        <c:crosses val="autoZero"/>
        <c:auto val="1"/>
        <c:lblAlgn val="ctr"/>
        <c:lblOffset val="100"/>
        <c:noMultiLvlLbl val="0"/>
      </c:catAx>
      <c:valAx>
        <c:axId val="44108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0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양덕모, ID : H1900459)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16:25:36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2429.1677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76.054820000000007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44.657898000000003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77.742000000000004</v>
      </c>
      <c r="G8" s="59">
        <f>'DRIs DATA 입력'!G8</f>
        <v>7.681</v>
      </c>
      <c r="H8" s="59">
        <f>'DRIs DATA 입력'!H8</f>
        <v>14.577</v>
      </c>
      <c r="I8" s="46"/>
      <c r="J8" s="59" t="s">
        <v>216</v>
      </c>
      <c r="K8" s="59">
        <f>'DRIs DATA 입력'!K8</f>
        <v>15.942</v>
      </c>
      <c r="L8" s="59">
        <f>'DRIs DATA 입력'!L8</f>
        <v>11.369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993.56213000000002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25.495605000000001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1.5328614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424.01627000000002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169.64052000000001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2.7180784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1.7081913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22.586566999999999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2.1354712999999999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1012.0154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6.3647546999999998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2.1962660000000001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0.70148069999999996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655.46795999999995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1413.0282999999999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13208.873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4990.652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182.41105999999999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179.16713999999999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24.496210000000001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14.497752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941.05439999999999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3.1394932E-2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6.0339803999999999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190.63840999999999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82.809420000000003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27" x14ac:dyDescent="0.3">
      <c r="A1" s="65" t="s">
        <v>276</v>
      </c>
      <c r="B1" s="64" t="s">
        <v>277</v>
      </c>
      <c r="C1" s="64"/>
      <c r="D1" s="64"/>
      <c r="E1" s="64"/>
      <c r="F1" s="64"/>
      <c r="G1" s="65" t="s">
        <v>278</v>
      </c>
      <c r="H1" s="64" t="s">
        <v>279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64"/>
    </row>
    <row r="4" spans="1:27" x14ac:dyDescent="0.3">
      <c r="A4" s="69" t="s">
        <v>56</v>
      </c>
      <c r="B4" s="69"/>
      <c r="C4" s="69"/>
      <c r="D4" s="64"/>
      <c r="E4" s="71" t="s">
        <v>198</v>
      </c>
      <c r="F4" s="72"/>
      <c r="G4" s="72"/>
      <c r="H4" s="73"/>
      <c r="I4" s="64"/>
      <c r="J4" s="71" t="s">
        <v>199</v>
      </c>
      <c r="K4" s="72"/>
      <c r="L4" s="73"/>
      <c r="M4" s="64"/>
      <c r="N4" s="69" t="s">
        <v>200</v>
      </c>
      <c r="O4" s="69"/>
      <c r="P4" s="69"/>
      <c r="Q4" s="69"/>
      <c r="R4" s="69"/>
      <c r="S4" s="69"/>
      <c r="T4" s="64"/>
      <c r="U4" s="69" t="s">
        <v>201</v>
      </c>
      <c r="V4" s="69"/>
      <c r="W4" s="69"/>
      <c r="X4" s="69"/>
      <c r="Y4" s="69"/>
      <c r="Z4" s="69"/>
      <c r="AA4" s="64"/>
    </row>
    <row r="5" spans="1:27" x14ac:dyDescent="0.3">
      <c r="A5" s="66"/>
      <c r="B5" s="66" t="s">
        <v>202</v>
      </c>
      <c r="C5" s="66" t="s">
        <v>203</v>
      </c>
      <c r="D5" s="64"/>
      <c r="E5" s="66"/>
      <c r="F5" s="66" t="s">
        <v>204</v>
      </c>
      <c r="G5" s="66" t="s">
        <v>205</v>
      </c>
      <c r="H5" s="66" t="s">
        <v>200</v>
      </c>
      <c r="I5" s="64"/>
      <c r="J5" s="66"/>
      <c r="K5" s="66" t="s">
        <v>206</v>
      </c>
      <c r="L5" s="66" t="s">
        <v>207</v>
      </c>
      <c r="M5" s="64"/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T5" s="64"/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  <c r="AA5" s="64"/>
    </row>
    <row r="6" spans="1:27" x14ac:dyDescent="0.3">
      <c r="A6" s="66" t="s">
        <v>56</v>
      </c>
      <c r="B6" s="66">
        <v>2200</v>
      </c>
      <c r="C6" s="66">
        <v>2429.1677</v>
      </c>
      <c r="D6" s="64"/>
      <c r="E6" s="66" t="s">
        <v>212</v>
      </c>
      <c r="F6" s="66">
        <v>55</v>
      </c>
      <c r="G6" s="66">
        <v>15</v>
      </c>
      <c r="H6" s="66">
        <v>7</v>
      </c>
      <c r="I6" s="64"/>
      <c r="J6" s="66" t="s">
        <v>212</v>
      </c>
      <c r="K6" s="66">
        <v>0.1</v>
      </c>
      <c r="L6" s="66">
        <v>4</v>
      </c>
      <c r="M6" s="64"/>
      <c r="N6" s="66" t="s">
        <v>213</v>
      </c>
      <c r="O6" s="66">
        <v>50</v>
      </c>
      <c r="P6" s="66">
        <v>60</v>
      </c>
      <c r="Q6" s="66">
        <v>0</v>
      </c>
      <c r="R6" s="66">
        <v>0</v>
      </c>
      <c r="S6" s="66">
        <v>76.054820000000007</v>
      </c>
      <c r="T6" s="64"/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44.657898000000003</v>
      </c>
      <c r="AA6" s="64"/>
    </row>
    <row r="7" spans="1:27" x14ac:dyDescent="0.3">
      <c r="A7" s="64"/>
      <c r="B7" s="64"/>
      <c r="C7" s="64"/>
      <c r="D7" s="64"/>
      <c r="E7" s="66" t="s">
        <v>215</v>
      </c>
      <c r="F7" s="66">
        <v>65</v>
      </c>
      <c r="G7" s="66">
        <v>30</v>
      </c>
      <c r="H7" s="66">
        <v>20</v>
      </c>
      <c r="I7" s="64"/>
      <c r="J7" s="66" t="s">
        <v>215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x14ac:dyDescent="0.3">
      <c r="A8" s="64"/>
      <c r="B8" s="64"/>
      <c r="C8" s="64"/>
      <c r="D8" s="64"/>
      <c r="E8" s="66" t="s">
        <v>216</v>
      </c>
      <c r="F8" s="66">
        <v>77.742000000000004</v>
      </c>
      <c r="G8" s="66">
        <v>7.681</v>
      </c>
      <c r="H8" s="66">
        <v>14.577</v>
      </c>
      <c r="I8" s="64"/>
      <c r="J8" s="66" t="s">
        <v>216</v>
      </c>
      <c r="K8" s="66">
        <v>15.942</v>
      </c>
      <c r="L8" s="66">
        <v>11.369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9" t="s">
        <v>218</v>
      </c>
      <c r="B14" s="69"/>
      <c r="C14" s="69"/>
      <c r="D14" s="69"/>
      <c r="E14" s="69"/>
      <c r="F14" s="69"/>
      <c r="G14" s="64"/>
      <c r="H14" s="69" t="s">
        <v>219</v>
      </c>
      <c r="I14" s="69"/>
      <c r="J14" s="69"/>
      <c r="K14" s="69"/>
      <c r="L14" s="69"/>
      <c r="M14" s="69"/>
      <c r="N14" s="64"/>
      <c r="O14" s="69" t="s">
        <v>220</v>
      </c>
      <c r="P14" s="69"/>
      <c r="Q14" s="69"/>
      <c r="R14" s="69"/>
      <c r="S14" s="69"/>
      <c r="T14" s="69"/>
      <c r="U14" s="64"/>
      <c r="V14" s="69" t="s">
        <v>221</v>
      </c>
      <c r="W14" s="69"/>
      <c r="X14" s="69"/>
      <c r="Y14" s="69"/>
      <c r="Z14" s="69"/>
      <c r="AA14" s="69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G15" s="64"/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N15" s="64"/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U15" s="64"/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530</v>
      </c>
      <c r="C16" s="66">
        <v>750</v>
      </c>
      <c r="D16" s="66">
        <v>0</v>
      </c>
      <c r="E16" s="66">
        <v>3000</v>
      </c>
      <c r="F16" s="66">
        <v>993.56213000000002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25.495605000000001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1.5328614</v>
      </c>
      <c r="U16" s="64"/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424.01627000000002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9" t="s">
        <v>224</v>
      </c>
      <c r="B24" s="69"/>
      <c r="C24" s="69"/>
      <c r="D24" s="69"/>
      <c r="E24" s="69"/>
      <c r="F24" s="69"/>
      <c r="G24" s="64"/>
      <c r="H24" s="69" t="s">
        <v>225</v>
      </c>
      <c r="I24" s="69"/>
      <c r="J24" s="69"/>
      <c r="K24" s="69"/>
      <c r="L24" s="69"/>
      <c r="M24" s="69"/>
      <c r="N24" s="64"/>
      <c r="O24" s="69" t="s">
        <v>226</v>
      </c>
      <c r="P24" s="69"/>
      <c r="Q24" s="69"/>
      <c r="R24" s="69"/>
      <c r="S24" s="69"/>
      <c r="T24" s="69"/>
      <c r="U24" s="64"/>
      <c r="V24" s="69" t="s">
        <v>227</v>
      </c>
      <c r="W24" s="69"/>
      <c r="X24" s="69"/>
      <c r="Y24" s="69"/>
      <c r="Z24" s="69"/>
      <c r="AA24" s="69"/>
      <c r="AB24" s="64"/>
      <c r="AC24" s="69" t="s">
        <v>228</v>
      </c>
      <c r="AD24" s="69"/>
      <c r="AE24" s="69"/>
      <c r="AF24" s="69"/>
      <c r="AG24" s="69"/>
      <c r="AH24" s="69"/>
      <c r="AI24" s="64"/>
      <c r="AJ24" s="69" t="s">
        <v>229</v>
      </c>
      <c r="AK24" s="69"/>
      <c r="AL24" s="69"/>
      <c r="AM24" s="69"/>
      <c r="AN24" s="69"/>
      <c r="AO24" s="69"/>
      <c r="AP24" s="64"/>
      <c r="AQ24" s="69" t="s">
        <v>230</v>
      </c>
      <c r="AR24" s="69"/>
      <c r="AS24" s="69"/>
      <c r="AT24" s="69"/>
      <c r="AU24" s="69"/>
      <c r="AV24" s="69"/>
      <c r="AW24" s="64"/>
      <c r="AX24" s="69" t="s">
        <v>231</v>
      </c>
      <c r="AY24" s="69"/>
      <c r="AZ24" s="69"/>
      <c r="BA24" s="69"/>
      <c r="BB24" s="69"/>
      <c r="BC24" s="69"/>
      <c r="BD24" s="64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G25" s="64"/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N25" s="64"/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U25" s="64"/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B25" s="64"/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I25" s="64"/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P25" s="64"/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W25" s="64"/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D25" s="64"/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169.64052000000001</v>
      </c>
      <c r="G26" s="64"/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2.7180784</v>
      </c>
      <c r="N26" s="64"/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1.7081913</v>
      </c>
      <c r="U26" s="64"/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22.586566999999999</v>
      </c>
      <c r="AB26" s="64"/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2.1354712999999999</v>
      </c>
      <c r="AI26" s="64"/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1012.0154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6.3647546999999998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2.1962660000000001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0.70148069999999996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1"/>
      <c r="BL33" s="61"/>
      <c r="BM33" s="61"/>
      <c r="BN33" s="61"/>
      <c r="BO33" s="61"/>
      <c r="BP33" s="61"/>
    </row>
    <row r="34" spans="1:68" x14ac:dyDescent="0.3">
      <c r="A34" s="69" t="s">
        <v>235</v>
      </c>
      <c r="B34" s="69"/>
      <c r="C34" s="69"/>
      <c r="D34" s="69"/>
      <c r="E34" s="69"/>
      <c r="F34" s="69"/>
      <c r="G34" s="64"/>
      <c r="H34" s="69" t="s">
        <v>236</v>
      </c>
      <c r="I34" s="69"/>
      <c r="J34" s="69"/>
      <c r="K34" s="69"/>
      <c r="L34" s="69"/>
      <c r="M34" s="69"/>
      <c r="N34" s="64"/>
      <c r="O34" s="69" t="s">
        <v>237</v>
      </c>
      <c r="P34" s="69"/>
      <c r="Q34" s="69"/>
      <c r="R34" s="69"/>
      <c r="S34" s="69"/>
      <c r="T34" s="69"/>
      <c r="U34" s="64"/>
      <c r="V34" s="69" t="s">
        <v>238</v>
      </c>
      <c r="W34" s="69"/>
      <c r="X34" s="69"/>
      <c r="Y34" s="69"/>
      <c r="Z34" s="69"/>
      <c r="AA34" s="69"/>
      <c r="AB34" s="64"/>
      <c r="AC34" s="69" t="s">
        <v>239</v>
      </c>
      <c r="AD34" s="69"/>
      <c r="AE34" s="69"/>
      <c r="AF34" s="69"/>
      <c r="AG34" s="69"/>
      <c r="AH34" s="69"/>
      <c r="AI34" s="64"/>
      <c r="AJ34" s="69" t="s">
        <v>240</v>
      </c>
      <c r="AK34" s="69"/>
      <c r="AL34" s="69"/>
      <c r="AM34" s="69"/>
      <c r="AN34" s="69"/>
      <c r="AO34" s="69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G35" s="64"/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N35" s="64"/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U35" s="64"/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B35" s="64"/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I35" s="64"/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655.46795999999995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1413.0282999999999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13208.873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4990.652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182.41105999999999</v>
      </c>
      <c r="AI36" s="64"/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179.16713999999999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9" t="s">
        <v>242</v>
      </c>
      <c r="B44" s="69"/>
      <c r="C44" s="69"/>
      <c r="D44" s="69"/>
      <c r="E44" s="69"/>
      <c r="F44" s="69"/>
      <c r="G44" s="64"/>
      <c r="H44" s="69" t="s">
        <v>243</v>
      </c>
      <c r="I44" s="69"/>
      <c r="J44" s="69"/>
      <c r="K44" s="69"/>
      <c r="L44" s="69"/>
      <c r="M44" s="69"/>
      <c r="N44" s="64"/>
      <c r="O44" s="69" t="s">
        <v>244</v>
      </c>
      <c r="P44" s="69"/>
      <c r="Q44" s="69"/>
      <c r="R44" s="69"/>
      <c r="S44" s="69"/>
      <c r="T44" s="69"/>
      <c r="U44" s="64"/>
      <c r="V44" s="69" t="s">
        <v>245</v>
      </c>
      <c r="W44" s="69"/>
      <c r="X44" s="69"/>
      <c r="Y44" s="69"/>
      <c r="Z44" s="69"/>
      <c r="AA44" s="69"/>
      <c r="AB44" s="64"/>
      <c r="AC44" s="69" t="s">
        <v>246</v>
      </c>
      <c r="AD44" s="69"/>
      <c r="AE44" s="69"/>
      <c r="AF44" s="69"/>
      <c r="AG44" s="69"/>
      <c r="AH44" s="69"/>
      <c r="AI44" s="64"/>
      <c r="AJ44" s="69" t="s">
        <v>247</v>
      </c>
      <c r="AK44" s="69"/>
      <c r="AL44" s="69"/>
      <c r="AM44" s="69"/>
      <c r="AN44" s="69"/>
      <c r="AO44" s="69"/>
      <c r="AP44" s="64"/>
      <c r="AQ44" s="69" t="s">
        <v>248</v>
      </c>
      <c r="AR44" s="69"/>
      <c r="AS44" s="69"/>
      <c r="AT44" s="69"/>
      <c r="AU44" s="69"/>
      <c r="AV44" s="69"/>
      <c r="AW44" s="64"/>
      <c r="AX44" s="69" t="s">
        <v>249</v>
      </c>
      <c r="AY44" s="69"/>
      <c r="AZ44" s="69"/>
      <c r="BA44" s="69"/>
      <c r="BB44" s="69"/>
      <c r="BC44" s="69"/>
      <c r="BD44" s="64"/>
      <c r="BE44" s="69" t="s">
        <v>250</v>
      </c>
      <c r="BF44" s="69"/>
      <c r="BG44" s="69"/>
      <c r="BH44" s="69"/>
      <c r="BI44" s="69"/>
      <c r="BJ44" s="69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G45" s="64"/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N45" s="64"/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U45" s="64"/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B45" s="64"/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I45" s="64"/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P45" s="64"/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W45" s="64"/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D45" s="64"/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24.496210000000001</v>
      </c>
      <c r="G46" s="64"/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14.497752</v>
      </c>
      <c r="N46" s="64"/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941.05439999999999</v>
      </c>
      <c r="U46" s="64"/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3.1394932E-2</v>
      </c>
      <c r="AB46" s="64"/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6.0339803999999999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190.63840999999999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82.809420000000003</v>
      </c>
      <c r="AW46" s="64"/>
      <c r="AX46" s="66" t="s">
        <v>252</v>
      </c>
      <c r="AY46" s="66"/>
      <c r="AZ46" s="66"/>
      <c r="BA46" s="66"/>
      <c r="BB46" s="66"/>
      <c r="BC46" s="66"/>
      <c r="BD46" s="64"/>
      <c r="BE46" s="66" t="s">
        <v>253</v>
      </c>
      <c r="BF46" s="66"/>
      <c r="BG46" s="66"/>
      <c r="BH46" s="66"/>
      <c r="BI46" s="66"/>
      <c r="BJ46" s="66"/>
    </row>
  </sheetData>
  <mergeCells count="38">
    <mergeCell ref="A3:Z3"/>
    <mergeCell ref="U4:Z4"/>
    <mergeCell ref="A4:C4"/>
    <mergeCell ref="AX44:BC44"/>
    <mergeCell ref="A43:BJ43"/>
    <mergeCell ref="BE44:BJ44"/>
    <mergeCell ref="AQ44:AV44"/>
    <mergeCell ref="A44:F44"/>
    <mergeCell ref="H44:M4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23:BJ23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O44:T44"/>
    <mergeCell ref="V44:AA44"/>
    <mergeCell ref="AC44:AH44"/>
    <mergeCell ref="AJ44:AO4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6" sqref="D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 x14ac:dyDescent="0.3">
      <c r="A2" s="63" t="s">
        <v>280</v>
      </c>
      <c r="B2" s="63" t="s">
        <v>281</v>
      </c>
      <c r="C2" s="63" t="s">
        <v>282</v>
      </c>
      <c r="D2" s="63">
        <v>50</v>
      </c>
      <c r="E2" s="63">
        <v>2429.1677</v>
      </c>
      <c r="F2" s="63">
        <v>405.61309999999997</v>
      </c>
      <c r="G2" s="63">
        <v>40.07526</v>
      </c>
      <c r="H2" s="63">
        <v>25.878689000000001</v>
      </c>
      <c r="I2" s="63">
        <v>14.196569999999999</v>
      </c>
      <c r="J2" s="63">
        <v>76.054820000000007</v>
      </c>
      <c r="K2" s="63">
        <v>53.601123999999999</v>
      </c>
      <c r="L2" s="63">
        <v>22.453695</v>
      </c>
      <c r="M2" s="63">
        <v>44.657898000000003</v>
      </c>
      <c r="N2" s="63">
        <v>3.2292562</v>
      </c>
      <c r="O2" s="63">
        <v>25.553263000000001</v>
      </c>
      <c r="P2" s="63">
        <v>1286.1815999999999</v>
      </c>
      <c r="Q2" s="63">
        <v>51.948740000000001</v>
      </c>
      <c r="R2" s="63">
        <v>993.56213000000002</v>
      </c>
      <c r="S2" s="63">
        <v>47.224155000000003</v>
      </c>
      <c r="T2" s="63">
        <v>11356.057000000001</v>
      </c>
      <c r="U2" s="63">
        <v>1.5328614</v>
      </c>
      <c r="V2" s="63">
        <v>25.495605000000001</v>
      </c>
      <c r="W2" s="63">
        <v>424.01627000000002</v>
      </c>
      <c r="X2" s="63">
        <v>169.64052000000001</v>
      </c>
      <c r="Y2" s="63">
        <v>2.7180784</v>
      </c>
      <c r="Z2" s="63">
        <v>1.7081913</v>
      </c>
      <c r="AA2" s="63">
        <v>22.586566999999999</v>
      </c>
      <c r="AB2" s="63">
        <v>2.1354712999999999</v>
      </c>
      <c r="AC2" s="63">
        <v>1012.0154</v>
      </c>
      <c r="AD2" s="63">
        <v>6.3647546999999998</v>
      </c>
      <c r="AE2" s="63">
        <v>2.1962660000000001</v>
      </c>
      <c r="AF2" s="63">
        <v>0.70148069999999996</v>
      </c>
      <c r="AG2" s="63">
        <v>655.46795999999995</v>
      </c>
      <c r="AH2" s="63">
        <v>506.29674999999997</v>
      </c>
      <c r="AI2" s="63">
        <v>149.1712</v>
      </c>
      <c r="AJ2" s="63">
        <v>1413.0282999999999</v>
      </c>
      <c r="AK2" s="63">
        <v>13208.873</v>
      </c>
      <c r="AL2" s="63">
        <v>182.41105999999999</v>
      </c>
      <c r="AM2" s="63">
        <v>4990.652</v>
      </c>
      <c r="AN2" s="63">
        <v>179.16713999999999</v>
      </c>
      <c r="AO2" s="63">
        <v>24.496210000000001</v>
      </c>
      <c r="AP2" s="63">
        <v>21.265865000000002</v>
      </c>
      <c r="AQ2" s="63">
        <v>3.2303443000000001</v>
      </c>
      <c r="AR2" s="63">
        <v>14.497752</v>
      </c>
      <c r="AS2" s="63">
        <v>941.05439999999999</v>
      </c>
      <c r="AT2" s="63">
        <v>3.1394932E-2</v>
      </c>
      <c r="AU2" s="63">
        <v>6.0339803999999999</v>
      </c>
      <c r="AV2" s="63">
        <v>190.63840999999999</v>
      </c>
      <c r="AW2" s="63">
        <v>82.809420000000003</v>
      </c>
      <c r="AX2" s="63">
        <v>0.29400029999999999</v>
      </c>
      <c r="AY2" s="63">
        <v>1.3139236000000001</v>
      </c>
      <c r="AZ2" s="63">
        <v>189.28399999999999</v>
      </c>
      <c r="BA2" s="63">
        <v>31.190971000000001</v>
      </c>
      <c r="BB2" s="63">
        <v>8.3136379999999992</v>
      </c>
      <c r="BC2" s="63">
        <v>11.044015999999999</v>
      </c>
      <c r="BD2" s="63">
        <v>11.8285675</v>
      </c>
      <c r="BE2" s="63">
        <v>0.76816390000000001</v>
      </c>
      <c r="BF2" s="63">
        <v>4.3916440000000003</v>
      </c>
      <c r="BG2" s="63">
        <v>0</v>
      </c>
      <c r="BH2" s="63">
        <v>2.2317240999999999E-5</v>
      </c>
      <c r="BI2" s="63">
        <v>3.2995536000000002E-4</v>
      </c>
      <c r="BJ2" s="63">
        <v>2.8963078E-2</v>
      </c>
      <c r="BK2" s="63">
        <v>0</v>
      </c>
      <c r="BL2" s="63">
        <v>0.74317986000000003</v>
      </c>
      <c r="BM2" s="63">
        <v>9.3463229999999999</v>
      </c>
      <c r="BN2" s="63">
        <v>3.3160120000000002</v>
      </c>
      <c r="BO2" s="63">
        <v>143.09044</v>
      </c>
      <c r="BP2" s="63">
        <v>28.798127999999998</v>
      </c>
      <c r="BQ2" s="63">
        <v>46.118343000000003</v>
      </c>
      <c r="BR2" s="63">
        <v>150.934</v>
      </c>
      <c r="BS2" s="63">
        <v>29.935019</v>
      </c>
      <c r="BT2" s="63">
        <v>39.859259999999999</v>
      </c>
      <c r="BU2" s="63">
        <v>0.25627860000000002</v>
      </c>
      <c r="BV2" s="63">
        <v>2.5867509E-2</v>
      </c>
      <c r="BW2" s="63">
        <v>2.4986438999999998</v>
      </c>
      <c r="BX2" s="63">
        <v>2.5738661</v>
      </c>
      <c r="BY2" s="63">
        <v>9.4280989999999995E-2</v>
      </c>
      <c r="BZ2" s="63">
        <v>2.8590608E-4</v>
      </c>
      <c r="CA2" s="63">
        <v>0.44876041999999999</v>
      </c>
      <c r="CB2" s="63">
        <v>1.7193709000000001E-2</v>
      </c>
      <c r="CC2" s="63">
        <v>0.20441844000000001</v>
      </c>
      <c r="CD2" s="63">
        <v>1.4951028</v>
      </c>
      <c r="CE2" s="63">
        <v>4.8437767E-2</v>
      </c>
      <c r="CF2" s="63">
        <v>0.15175432</v>
      </c>
      <c r="CG2" s="63">
        <v>0</v>
      </c>
      <c r="CH2" s="63">
        <v>4.4033379999999997E-2</v>
      </c>
      <c r="CI2" s="63">
        <v>2.5328759999999999E-3</v>
      </c>
      <c r="CJ2" s="63">
        <v>3.0811790000000001</v>
      </c>
      <c r="CK2" s="63">
        <v>9.1791640000000001E-3</v>
      </c>
      <c r="CL2" s="63">
        <v>2.0718798999999999</v>
      </c>
      <c r="CM2" s="63">
        <v>8.7495150000000006</v>
      </c>
      <c r="CN2" s="63">
        <v>2457.2979</v>
      </c>
      <c r="CO2" s="63">
        <v>4310.9690000000001</v>
      </c>
      <c r="CP2" s="63">
        <v>2152.1489999999999</v>
      </c>
      <c r="CQ2" s="63">
        <v>916.173</v>
      </c>
      <c r="CR2" s="63">
        <v>515.79290000000003</v>
      </c>
      <c r="CS2" s="63">
        <v>507.93243000000001</v>
      </c>
      <c r="CT2" s="63">
        <v>2476.7869000000001</v>
      </c>
      <c r="CU2" s="63">
        <v>1356.7593999999999</v>
      </c>
      <c r="CV2" s="63">
        <v>1658.6869999999999</v>
      </c>
      <c r="CW2" s="63">
        <v>1555.0781999999999</v>
      </c>
      <c r="CX2" s="63">
        <v>531.04309999999998</v>
      </c>
      <c r="CY2" s="63">
        <v>3361.6904</v>
      </c>
      <c r="CZ2" s="63">
        <v>1741.9088999999999</v>
      </c>
      <c r="DA2" s="63">
        <v>3704.3040000000001</v>
      </c>
      <c r="DB2" s="63">
        <v>3931.0268999999998</v>
      </c>
      <c r="DC2" s="63">
        <v>5001.4920000000002</v>
      </c>
      <c r="DD2" s="63">
        <v>8376.5049999999992</v>
      </c>
      <c r="DE2" s="63">
        <v>1685.309</v>
      </c>
      <c r="DF2" s="63">
        <v>4431.3919999999998</v>
      </c>
      <c r="DG2" s="63">
        <v>1795.3486</v>
      </c>
      <c r="DH2" s="63">
        <v>78.433210000000003</v>
      </c>
      <c r="DI2" s="63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31.190971000000001</v>
      </c>
      <c r="B6">
        <f>BB2</f>
        <v>8.3136379999999992</v>
      </c>
      <c r="C6">
        <f>BC2</f>
        <v>11.044015999999999</v>
      </c>
      <c r="D6">
        <f>BD2</f>
        <v>11.8285675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11" sqref="C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4" t="s">
        <v>36</v>
      </c>
      <c r="F1" s="74"/>
      <c r="G1" s="74" t="s">
        <v>37</v>
      </c>
      <c r="H1" s="74"/>
      <c r="I1" s="51" t="s">
        <v>38</v>
      </c>
    </row>
    <row r="2" spans="1:9" x14ac:dyDescent="0.3">
      <c r="A2" s="54" t="s">
        <v>255</v>
      </c>
      <c r="B2" s="55">
        <v>25882</v>
      </c>
      <c r="C2" s="56">
        <f ca="1">YEAR(TODAY())-YEAR(B2)+IF(TODAY()&gt;=DATE(YEAR(TODAY()),MONTH(B2),DAY(B2)),0,-1)</f>
        <v>50</v>
      </c>
      <c r="E2" s="52">
        <v>170.8</v>
      </c>
      <c r="F2" s="53" t="s">
        <v>39</v>
      </c>
      <c r="G2" s="52">
        <v>73.8</v>
      </c>
      <c r="H2" s="51" t="s">
        <v>41</v>
      </c>
      <c r="I2" s="74">
        <f>ROUND(G3/E3^2,1)</f>
        <v>25.3</v>
      </c>
    </row>
    <row r="3" spans="1:9" x14ac:dyDescent="0.3">
      <c r="E3" s="51">
        <f>E2/100</f>
        <v>1.7080000000000002</v>
      </c>
      <c r="F3" s="51" t="s">
        <v>40</v>
      </c>
      <c r="G3" s="51">
        <f>G2</f>
        <v>73.8</v>
      </c>
      <c r="H3" s="51" t="s">
        <v>41</v>
      </c>
      <c r="I3" s="74"/>
    </row>
    <row r="4" spans="1:9" x14ac:dyDescent="0.3">
      <c r="A4" t="s">
        <v>273</v>
      </c>
    </row>
    <row r="5" spans="1:9" x14ac:dyDescent="0.3">
      <c r="B5" s="62">
        <v>44127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P112" sqref="P1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x14ac:dyDescent="0.3">
      <c r="E2" s="76" t="str">
        <f>'DRIs DATA'!B1</f>
        <v>(설문지 : FFQ 95문항 설문지, 사용자 : 양덕모, ID : H1900459)</v>
      </c>
      <c r="F2" s="76"/>
      <c r="G2" s="76"/>
      <c r="H2" s="76"/>
      <c r="I2" s="76"/>
      <c r="J2" s="76"/>
    </row>
    <row r="3" spans="1:14" ht="8.1" customHeight="1" x14ac:dyDescent="0.3"/>
    <row r="4" spans="1:14" x14ac:dyDescent="0.3">
      <c r="K4" t="s">
        <v>2</v>
      </c>
      <c r="L4" t="str">
        <f>'DRIs DATA'!H1</f>
        <v>2020년 12월 24일 16:25:36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9" t="s">
        <v>196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19" ht="18" customHeight="1" x14ac:dyDescent="0.3">
      <c r="A3" s="6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8" customHeight="1" thickBot="1" x14ac:dyDescent="0.35">
      <c r="A4" s="6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</row>
    <row r="5" spans="1:19" ht="18" customHeight="1" x14ac:dyDescent="0.3">
      <c r="A5" s="6"/>
      <c r="B5" s="77" t="s">
        <v>275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</row>
    <row r="6" spans="1:19" ht="18" customHeight="1" x14ac:dyDescent="0.3"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</row>
    <row r="7" spans="1:19" ht="18" customHeight="1" x14ac:dyDescent="0.3"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</row>
    <row r="8" spans="1:19" ht="18" customHeight="1" x14ac:dyDescent="0.3"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" ht="18" customHeight="1" thickBot="1" x14ac:dyDescent="0.35"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</row>
    <row r="10" spans="1:19" ht="18" customHeight="1" x14ac:dyDescent="0.3">
      <c r="C10" s="87" t="s">
        <v>30</v>
      </c>
      <c r="D10" s="87"/>
      <c r="E10" s="88"/>
      <c r="F10" s="91">
        <f>'개인정보 및 신체계측 입력'!B5</f>
        <v>44127</v>
      </c>
      <c r="G10" s="92"/>
      <c r="H10" s="92"/>
      <c r="I10" s="9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 x14ac:dyDescent="0.35">
      <c r="C11" s="89"/>
      <c r="D11" s="89"/>
      <c r="E11" s="90"/>
      <c r="F11" s="93"/>
      <c r="G11" s="93"/>
      <c r="H11" s="93"/>
      <c r="I11" s="9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 x14ac:dyDescent="0.3">
      <c r="C12" s="87" t="s">
        <v>32</v>
      </c>
      <c r="D12" s="87"/>
      <c r="E12" s="88"/>
      <c r="F12" s="96">
        <f ca="1">'개인정보 및 신체계측 입력'!C2</f>
        <v>50</v>
      </c>
      <c r="G12" s="96"/>
      <c r="H12" s="96"/>
      <c r="I12" s="96"/>
      <c r="K12" s="125">
        <f>'개인정보 및 신체계측 입력'!E2</f>
        <v>170.8</v>
      </c>
      <c r="L12" s="126"/>
      <c r="M12" s="119">
        <f>'개인정보 및 신체계측 입력'!G2</f>
        <v>73.8</v>
      </c>
      <c r="N12" s="120"/>
      <c r="O12" s="115" t="s">
        <v>271</v>
      </c>
      <c r="P12" s="109"/>
      <c r="Q12" s="92">
        <f>'개인정보 및 신체계측 입력'!I2</f>
        <v>25.3</v>
      </c>
      <c r="R12" s="92"/>
      <c r="S12" s="92"/>
    </row>
    <row r="13" spans="1:19" ht="18" customHeight="1" thickBot="1" x14ac:dyDescent="0.35">
      <c r="C13" s="94"/>
      <c r="D13" s="94"/>
      <c r="E13" s="95"/>
      <c r="F13" s="97"/>
      <c r="G13" s="97"/>
      <c r="H13" s="97"/>
      <c r="I13" s="97"/>
      <c r="K13" s="127"/>
      <c r="L13" s="128"/>
      <c r="M13" s="121"/>
      <c r="N13" s="122"/>
      <c r="O13" s="116"/>
      <c r="P13" s="117"/>
      <c r="Q13" s="93"/>
      <c r="R13" s="93"/>
      <c r="S13" s="93"/>
    </row>
    <row r="14" spans="1:19" ht="18" customHeight="1" x14ac:dyDescent="0.3">
      <c r="C14" s="89" t="s">
        <v>31</v>
      </c>
      <c r="D14" s="89"/>
      <c r="E14" s="90"/>
      <c r="F14" s="93" t="str">
        <f>MID('DRIs DATA'!B1,28,3)</f>
        <v>양덕모</v>
      </c>
      <c r="G14" s="93"/>
      <c r="H14" s="93"/>
      <c r="I14" s="93"/>
      <c r="K14" s="127"/>
      <c r="L14" s="128"/>
      <c r="M14" s="121"/>
      <c r="N14" s="122"/>
      <c r="O14" s="116"/>
      <c r="P14" s="117"/>
      <c r="Q14" s="93"/>
      <c r="R14" s="93"/>
      <c r="S14" s="93"/>
    </row>
    <row r="15" spans="1:19" ht="18" customHeight="1" thickBot="1" x14ac:dyDescent="0.35">
      <c r="C15" s="94"/>
      <c r="D15" s="94"/>
      <c r="E15" s="95"/>
      <c r="F15" s="102"/>
      <c r="G15" s="102"/>
      <c r="H15" s="102"/>
      <c r="I15" s="102"/>
      <c r="K15" s="129"/>
      <c r="L15" s="130"/>
      <c r="M15" s="123"/>
      <c r="N15" s="124"/>
      <c r="O15" s="118"/>
      <c r="P15" s="111"/>
      <c r="Q15" s="102"/>
      <c r="R15" s="102"/>
      <c r="S15" s="10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1" t="s">
        <v>42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3"/>
    </row>
    <row r="20" spans="2:20" ht="18" customHeight="1" thickBot="1" x14ac:dyDescent="0.35">
      <c r="B20" s="134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2" t="s">
        <v>43</v>
      </c>
      <c r="E36" s="82"/>
      <c r="F36" s="82"/>
      <c r="G36" s="82"/>
      <c r="H36" s="82"/>
      <c r="I36" s="34">
        <f>'DRIs DATA'!F8</f>
        <v>77.742000000000004</v>
      </c>
      <c r="J36" s="85" t="s">
        <v>44</v>
      </c>
      <c r="K36" s="85"/>
      <c r="L36" s="85"/>
      <c r="M36" s="85"/>
      <c r="N36" s="35"/>
      <c r="O36" s="105" t="s">
        <v>45</v>
      </c>
      <c r="P36" s="105"/>
      <c r="Q36" s="105"/>
      <c r="R36" s="105"/>
      <c r="S36" s="105"/>
      <c r="T36" s="6"/>
    </row>
    <row r="37" spans="2:20" ht="18" customHeight="1" x14ac:dyDescent="0.3">
      <c r="B37" s="12"/>
      <c r="C37" s="103" t="s">
        <v>182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 x14ac:dyDescent="0.3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 x14ac:dyDescent="0.35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2" t="s">
        <v>43</v>
      </c>
      <c r="E41" s="82"/>
      <c r="F41" s="82"/>
      <c r="G41" s="82"/>
      <c r="H41" s="82"/>
      <c r="I41" s="34">
        <f>'DRIs DATA'!G8</f>
        <v>7.681</v>
      </c>
      <c r="J41" s="85" t="s">
        <v>44</v>
      </c>
      <c r="K41" s="85"/>
      <c r="L41" s="85"/>
      <c r="M41" s="85"/>
      <c r="N41" s="35"/>
      <c r="O41" s="86" t="s">
        <v>49</v>
      </c>
      <c r="P41" s="86"/>
      <c r="Q41" s="86"/>
      <c r="R41" s="86"/>
      <c r="S41" s="86"/>
      <c r="T41" s="6"/>
    </row>
    <row r="42" spans="2:20" ht="18" customHeight="1" x14ac:dyDescent="0.3">
      <c r="B42" s="6"/>
      <c r="C42" s="107" t="s">
        <v>184</v>
      </c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6"/>
    </row>
    <row r="43" spans="2:20" ht="18" customHeight="1" x14ac:dyDescent="0.3">
      <c r="B43" s="6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6"/>
    </row>
    <row r="44" spans="2:20" ht="18" customHeight="1" thickBot="1" x14ac:dyDescent="0.35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6" t="s">
        <v>43</v>
      </c>
      <c r="E46" s="106"/>
      <c r="F46" s="106"/>
      <c r="G46" s="106"/>
      <c r="H46" s="106"/>
      <c r="I46" s="34">
        <f>'DRIs DATA'!H8</f>
        <v>14.577</v>
      </c>
      <c r="J46" s="85" t="s">
        <v>44</v>
      </c>
      <c r="K46" s="85"/>
      <c r="L46" s="85"/>
      <c r="M46" s="85"/>
      <c r="N46" s="35"/>
      <c r="O46" s="86" t="s">
        <v>48</v>
      </c>
      <c r="P46" s="86"/>
      <c r="Q46" s="86"/>
      <c r="R46" s="86"/>
      <c r="S46" s="86"/>
      <c r="T46" s="6"/>
    </row>
    <row r="47" spans="2:20" ht="18" customHeight="1" x14ac:dyDescent="0.3">
      <c r="B47" s="6"/>
      <c r="C47" s="107" t="s">
        <v>183</v>
      </c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6"/>
    </row>
    <row r="48" spans="2:20" ht="18" customHeight="1" thickBot="1" x14ac:dyDescent="0.35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1" t="s">
        <v>191</v>
      </c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3"/>
    </row>
    <row r="54" spans="1:20" ht="18" customHeight="1" thickBot="1" x14ac:dyDescent="0.35">
      <c r="B54" s="134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1" t="s">
        <v>164</v>
      </c>
      <c r="D69" s="81"/>
      <c r="E69" s="81"/>
      <c r="F69" s="81"/>
      <c r="G69" s="81"/>
      <c r="H69" s="82" t="s">
        <v>170</v>
      </c>
      <c r="I69" s="82"/>
      <c r="J69" s="82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3">
        <f>ROUND('그룹 전체 사용자의 일일 입력'!D6/MAX('그룹 전체 사용자의 일일 입력'!$B$6,'그룹 전체 사용자의 일일 입력'!$C$6,'그룹 전체 사용자의 일일 입력'!$D$6),1)</f>
        <v>1</v>
      </c>
      <c r="P69" s="83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1" t="s">
        <v>51</v>
      </c>
      <c r="D72" s="81"/>
      <c r="E72" s="81"/>
      <c r="F72" s="81"/>
      <c r="G72" s="81"/>
      <c r="H72" s="38"/>
      <c r="I72" s="82" t="s">
        <v>52</v>
      </c>
      <c r="J72" s="82"/>
      <c r="K72" s="36">
        <f>ROUND('DRIs DATA'!L8,1)</f>
        <v>11.4</v>
      </c>
      <c r="L72" s="36" t="s">
        <v>53</v>
      </c>
      <c r="M72" s="36">
        <f>ROUND('DRIs DATA'!K8,1)</f>
        <v>15.9</v>
      </c>
      <c r="N72" s="85" t="s">
        <v>54</v>
      </c>
      <c r="O72" s="85"/>
      <c r="P72" s="85"/>
      <c r="Q72" s="85"/>
      <c r="R72" s="39"/>
      <c r="S72" s="35"/>
      <c r="T72" s="6"/>
    </row>
    <row r="73" spans="2:21" ht="18" customHeight="1" x14ac:dyDescent="0.3">
      <c r="B73" s="6"/>
      <c r="C73" s="107" t="s">
        <v>181</v>
      </c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6"/>
      <c r="U73" s="13"/>
    </row>
    <row r="74" spans="2:21" ht="18" customHeight="1" thickBot="1" x14ac:dyDescent="0.35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1" t="s">
        <v>192</v>
      </c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3"/>
    </row>
    <row r="78" spans="2:21" ht="18" customHeight="1" thickBot="1" x14ac:dyDescent="0.35">
      <c r="B78" s="134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8" t="s">
        <v>168</v>
      </c>
      <c r="C80" s="98"/>
      <c r="D80" s="98"/>
      <c r="E80" s="98"/>
      <c r="F80" s="21"/>
      <c r="G80" s="21"/>
      <c r="H80" s="21"/>
      <c r="L80" s="98" t="s">
        <v>172</v>
      </c>
      <c r="M80" s="98"/>
      <c r="N80" s="98"/>
      <c r="O80" s="98"/>
      <c r="P80" s="98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9" t="s">
        <v>268</v>
      </c>
      <c r="C93" s="100"/>
      <c r="D93" s="100"/>
      <c r="E93" s="100"/>
      <c r="F93" s="100"/>
      <c r="G93" s="100"/>
      <c r="H93" s="100"/>
      <c r="I93" s="100"/>
      <c r="J93" s="101"/>
      <c r="L93" s="99" t="s">
        <v>175</v>
      </c>
      <c r="M93" s="100"/>
      <c r="N93" s="100"/>
      <c r="O93" s="100"/>
      <c r="P93" s="100"/>
      <c r="Q93" s="100"/>
      <c r="R93" s="100"/>
      <c r="S93" s="100"/>
      <c r="T93" s="101"/>
    </row>
    <row r="94" spans="1:21" ht="18" customHeight="1" x14ac:dyDescent="0.3">
      <c r="B94" s="160" t="s">
        <v>171</v>
      </c>
      <c r="C94" s="158"/>
      <c r="D94" s="158"/>
      <c r="E94" s="158"/>
      <c r="F94" s="156">
        <f>ROUND('DRIs DATA'!F16/'DRIs DATA'!C16*100,2)</f>
        <v>132.47</v>
      </c>
      <c r="G94" s="156"/>
      <c r="H94" s="158" t="s">
        <v>167</v>
      </c>
      <c r="I94" s="158"/>
      <c r="J94" s="159"/>
      <c r="L94" s="160" t="s">
        <v>171</v>
      </c>
      <c r="M94" s="158"/>
      <c r="N94" s="158"/>
      <c r="O94" s="158"/>
      <c r="P94" s="158"/>
      <c r="Q94" s="23">
        <f>ROUND('DRIs DATA'!M16/'DRIs DATA'!K16*100,2)</f>
        <v>212.46</v>
      </c>
      <c r="R94" s="158" t="s">
        <v>167</v>
      </c>
      <c r="S94" s="158"/>
      <c r="T94" s="159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4" t="s">
        <v>180</v>
      </c>
      <c r="C96" s="145"/>
      <c r="D96" s="145"/>
      <c r="E96" s="145"/>
      <c r="F96" s="145"/>
      <c r="G96" s="145"/>
      <c r="H96" s="145"/>
      <c r="I96" s="145"/>
      <c r="J96" s="146"/>
      <c r="L96" s="150" t="s">
        <v>173</v>
      </c>
      <c r="M96" s="151"/>
      <c r="N96" s="151"/>
      <c r="O96" s="151"/>
      <c r="P96" s="151"/>
      <c r="Q96" s="151"/>
      <c r="R96" s="151"/>
      <c r="S96" s="151"/>
      <c r="T96" s="152"/>
    </row>
    <row r="97" spans="2:21" ht="18" customHeight="1" x14ac:dyDescent="0.3">
      <c r="B97" s="144"/>
      <c r="C97" s="145"/>
      <c r="D97" s="145"/>
      <c r="E97" s="145"/>
      <c r="F97" s="145"/>
      <c r="G97" s="145"/>
      <c r="H97" s="145"/>
      <c r="I97" s="145"/>
      <c r="J97" s="146"/>
      <c r="L97" s="150"/>
      <c r="M97" s="151"/>
      <c r="N97" s="151"/>
      <c r="O97" s="151"/>
      <c r="P97" s="151"/>
      <c r="Q97" s="151"/>
      <c r="R97" s="151"/>
      <c r="S97" s="151"/>
      <c r="T97" s="152"/>
    </row>
    <row r="98" spans="2:21" ht="18" customHeight="1" x14ac:dyDescent="0.3">
      <c r="B98" s="144"/>
      <c r="C98" s="145"/>
      <c r="D98" s="145"/>
      <c r="E98" s="145"/>
      <c r="F98" s="145"/>
      <c r="G98" s="145"/>
      <c r="H98" s="145"/>
      <c r="I98" s="145"/>
      <c r="J98" s="146"/>
      <c r="L98" s="150"/>
      <c r="M98" s="151"/>
      <c r="N98" s="151"/>
      <c r="O98" s="151"/>
      <c r="P98" s="151"/>
      <c r="Q98" s="151"/>
      <c r="R98" s="151"/>
      <c r="S98" s="151"/>
      <c r="T98" s="152"/>
    </row>
    <row r="99" spans="2:21" ht="18" customHeight="1" x14ac:dyDescent="0.3">
      <c r="B99" s="144"/>
      <c r="C99" s="145"/>
      <c r="D99" s="145"/>
      <c r="E99" s="145"/>
      <c r="F99" s="145"/>
      <c r="G99" s="145"/>
      <c r="H99" s="145"/>
      <c r="I99" s="145"/>
      <c r="J99" s="146"/>
      <c r="L99" s="150"/>
      <c r="M99" s="151"/>
      <c r="N99" s="151"/>
      <c r="O99" s="151"/>
      <c r="P99" s="151"/>
      <c r="Q99" s="151"/>
      <c r="R99" s="151"/>
      <c r="S99" s="151"/>
      <c r="T99" s="152"/>
    </row>
    <row r="100" spans="2:21" ht="18" customHeight="1" x14ac:dyDescent="0.3">
      <c r="B100" s="144"/>
      <c r="C100" s="145"/>
      <c r="D100" s="145"/>
      <c r="E100" s="145"/>
      <c r="F100" s="145"/>
      <c r="G100" s="145"/>
      <c r="H100" s="145"/>
      <c r="I100" s="145"/>
      <c r="J100" s="146"/>
      <c r="L100" s="150"/>
      <c r="M100" s="151"/>
      <c r="N100" s="151"/>
      <c r="O100" s="151"/>
      <c r="P100" s="151"/>
      <c r="Q100" s="151"/>
      <c r="R100" s="151"/>
      <c r="S100" s="151"/>
      <c r="T100" s="152"/>
      <c r="U100" s="17"/>
    </row>
    <row r="101" spans="2:21" ht="18" customHeight="1" thickBot="1" x14ac:dyDescent="0.35">
      <c r="B101" s="147"/>
      <c r="C101" s="148"/>
      <c r="D101" s="148"/>
      <c r="E101" s="148"/>
      <c r="F101" s="148"/>
      <c r="G101" s="148"/>
      <c r="H101" s="148"/>
      <c r="I101" s="148"/>
      <c r="J101" s="149"/>
      <c r="L101" s="153"/>
      <c r="M101" s="154"/>
      <c r="N101" s="154"/>
      <c r="O101" s="154"/>
      <c r="P101" s="154"/>
      <c r="Q101" s="154"/>
      <c r="R101" s="154"/>
      <c r="S101" s="154"/>
      <c r="T101" s="155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1" t="s">
        <v>193</v>
      </c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3"/>
    </row>
    <row r="105" spans="2:21" ht="18" customHeight="1" thickBot="1" x14ac:dyDescent="0.35">
      <c r="B105" s="134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8" t="s">
        <v>169</v>
      </c>
      <c r="C107" s="98"/>
      <c r="D107" s="98"/>
      <c r="E107" s="98"/>
      <c r="F107" s="6"/>
      <c r="G107" s="6"/>
      <c r="H107" s="6"/>
      <c r="I107" s="6"/>
      <c r="L107" s="98" t="s">
        <v>270</v>
      </c>
      <c r="M107" s="98"/>
      <c r="N107" s="98"/>
      <c r="O107" s="98"/>
      <c r="P107" s="98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2" t="s">
        <v>264</v>
      </c>
      <c r="C120" s="113"/>
      <c r="D120" s="113"/>
      <c r="E120" s="113"/>
      <c r="F120" s="113"/>
      <c r="G120" s="113"/>
      <c r="H120" s="113"/>
      <c r="I120" s="113"/>
      <c r="J120" s="114"/>
      <c r="L120" s="112" t="s">
        <v>265</v>
      </c>
      <c r="M120" s="113"/>
      <c r="N120" s="113"/>
      <c r="O120" s="113"/>
      <c r="P120" s="113"/>
      <c r="Q120" s="113"/>
      <c r="R120" s="113"/>
      <c r="S120" s="113"/>
      <c r="T120" s="114"/>
    </row>
    <row r="121" spans="2:20" ht="18" customHeight="1" x14ac:dyDescent="0.3">
      <c r="B121" s="43" t="s">
        <v>171</v>
      </c>
      <c r="C121" s="16"/>
      <c r="D121" s="16"/>
      <c r="E121" s="15"/>
      <c r="F121" s="156">
        <f>ROUND('DRIs DATA'!F26/'DRIs DATA'!C26*100,2)</f>
        <v>169.64</v>
      </c>
      <c r="G121" s="156"/>
      <c r="H121" s="158" t="s">
        <v>166</v>
      </c>
      <c r="I121" s="158"/>
      <c r="J121" s="159"/>
      <c r="L121" s="42" t="s">
        <v>171</v>
      </c>
      <c r="M121" s="20"/>
      <c r="N121" s="20"/>
      <c r="O121" s="23"/>
      <c r="P121" s="6"/>
      <c r="Q121" s="58">
        <f>ROUND('DRIs DATA'!AH26/'DRIs DATA'!AE26*100,2)</f>
        <v>142.36000000000001</v>
      </c>
      <c r="R121" s="158" t="s">
        <v>166</v>
      </c>
      <c r="S121" s="158"/>
      <c r="T121" s="159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7" t="s">
        <v>174</v>
      </c>
      <c r="C123" s="138"/>
      <c r="D123" s="138"/>
      <c r="E123" s="138"/>
      <c r="F123" s="138"/>
      <c r="G123" s="138"/>
      <c r="H123" s="138"/>
      <c r="I123" s="138"/>
      <c r="J123" s="139"/>
      <c r="L123" s="137" t="s">
        <v>269</v>
      </c>
      <c r="M123" s="138"/>
      <c r="N123" s="138"/>
      <c r="O123" s="138"/>
      <c r="P123" s="138"/>
      <c r="Q123" s="138"/>
      <c r="R123" s="138"/>
      <c r="S123" s="138"/>
      <c r="T123" s="139"/>
    </row>
    <row r="124" spans="2:20" ht="18" customHeight="1" x14ac:dyDescent="0.3">
      <c r="B124" s="137"/>
      <c r="C124" s="138"/>
      <c r="D124" s="138"/>
      <c r="E124" s="138"/>
      <c r="F124" s="138"/>
      <c r="G124" s="138"/>
      <c r="H124" s="138"/>
      <c r="I124" s="138"/>
      <c r="J124" s="139"/>
      <c r="L124" s="137"/>
      <c r="M124" s="138"/>
      <c r="N124" s="138"/>
      <c r="O124" s="138"/>
      <c r="P124" s="138"/>
      <c r="Q124" s="138"/>
      <c r="R124" s="138"/>
      <c r="S124" s="138"/>
      <c r="T124" s="139"/>
    </row>
    <row r="125" spans="2:20" ht="18" customHeight="1" x14ac:dyDescent="0.3">
      <c r="B125" s="137"/>
      <c r="C125" s="138"/>
      <c r="D125" s="138"/>
      <c r="E125" s="138"/>
      <c r="F125" s="138"/>
      <c r="G125" s="138"/>
      <c r="H125" s="138"/>
      <c r="I125" s="138"/>
      <c r="J125" s="139"/>
      <c r="L125" s="137"/>
      <c r="M125" s="138"/>
      <c r="N125" s="138"/>
      <c r="O125" s="138"/>
      <c r="P125" s="138"/>
      <c r="Q125" s="138"/>
      <c r="R125" s="138"/>
      <c r="S125" s="138"/>
      <c r="T125" s="139"/>
    </row>
    <row r="126" spans="2:20" ht="18" customHeight="1" x14ac:dyDescent="0.3">
      <c r="B126" s="137"/>
      <c r="C126" s="138"/>
      <c r="D126" s="138"/>
      <c r="E126" s="138"/>
      <c r="F126" s="138"/>
      <c r="G126" s="138"/>
      <c r="H126" s="138"/>
      <c r="I126" s="138"/>
      <c r="J126" s="139"/>
      <c r="L126" s="137"/>
      <c r="M126" s="138"/>
      <c r="N126" s="138"/>
      <c r="O126" s="138"/>
      <c r="P126" s="138"/>
      <c r="Q126" s="138"/>
      <c r="R126" s="138"/>
      <c r="S126" s="138"/>
      <c r="T126" s="139"/>
    </row>
    <row r="127" spans="2:20" ht="18" customHeight="1" x14ac:dyDescent="0.3">
      <c r="B127" s="137"/>
      <c r="C127" s="138"/>
      <c r="D127" s="138"/>
      <c r="E127" s="138"/>
      <c r="F127" s="138"/>
      <c r="G127" s="138"/>
      <c r="H127" s="138"/>
      <c r="I127" s="138"/>
      <c r="J127" s="139"/>
      <c r="L127" s="137"/>
      <c r="M127" s="138"/>
      <c r="N127" s="138"/>
      <c r="O127" s="138"/>
      <c r="P127" s="138"/>
      <c r="Q127" s="138"/>
      <c r="R127" s="138"/>
      <c r="S127" s="138"/>
      <c r="T127" s="139"/>
    </row>
    <row r="128" spans="2:20" ht="17.25" thickBot="1" x14ac:dyDescent="0.35">
      <c r="B128" s="140"/>
      <c r="C128" s="141"/>
      <c r="D128" s="141"/>
      <c r="E128" s="141"/>
      <c r="F128" s="141"/>
      <c r="G128" s="141"/>
      <c r="H128" s="141"/>
      <c r="I128" s="141"/>
      <c r="J128" s="142"/>
      <c r="L128" s="140"/>
      <c r="M128" s="141"/>
      <c r="N128" s="141"/>
      <c r="O128" s="141"/>
      <c r="P128" s="141"/>
      <c r="Q128" s="141"/>
      <c r="R128" s="141"/>
      <c r="S128" s="141"/>
      <c r="T128" s="142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1" t="s">
        <v>262</v>
      </c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3"/>
      <c r="N130" s="57"/>
      <c r="O130" s="131" t="s">
        <v>263</v>
      </c>
      <c r="P130" s="132"/>
      <c r="Q130" s="132"/>
      <c r="R130" s="132"/>
      <c r="S130" s="132"/>
      <c r="T130" s="133"/>
    </row>
    <row r="131" spans="2:21" ht="18" customHeight="1" thickBot="1" x14ac:dyDescent="0.35">
      <c r="B131" s="134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6"/>
      <c r="N131" s="57"/>
      <c r="O131" s="134"/>
      <c r="P131" s="135"/>
      <c r="Q131" s="135"/>
      <c r="R131" s="135"/>
      <c r="S131" s="135"/>
      <c r="T131" s="13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1" t="s">
        <v>194</v>
      </c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3"/>
    </row>
    <row r="156" spans="2:21" ht="18" customHeight="1" thickBot="1" x14ac:dyDescent="0.35">
      <c r="B156" s="134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8" t="s">
        <v>177</v>
      </c>
      <c r="C158" s="98"/>
      <c r="D158" s="98"/>
      <c r="E158" s="6"/>
      <c r="F158" s="6"/>
      <c r="G158" s="6"/>
      <c r="H158" s="6"/>
      <c r="I158" s="6"/>
      <c r="L158" s="98" t="s">
        <v>178</v>
      </c>
      <c r="M158" s="98"/>
      <c r="N158" s="98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2" t="s">
        <v>266</v>
      </c>
      <c r="C171" s="113"/>
      <c r="D171" s="113"/>
      <c r="E171" s="113"/>
      <c r="F171" s="113"/>
      <c r="G171" s="113"/>
      <c r="H171" s="113"/>
      <c r="I171" s="113"/>
      <c r="J171" s="114"/>
      <c r="L171" s="112" t="s">
        <v>176</v>
      </c>
      <c r="M171" s="113"/>
      <c r="N171" s="113"/>
      <c r="O171" s="113"/>
      <c r="P171" s="113"/>
      <c r="Q171" s="113"/>
      <c r="R171" s="113"/>
      <c r="S171" s="114"/>
    </row>
    <row r="172" spans="2:19" ht="18" customHeight="1" x14ac:dyDescent="0.3">
      <c r="B172" s="42" t="s">
        <v>171</v>
      </c>
      <c r="C172" s="20"/>
      <c r="D172" s="20"/>
      <c r="E172" s="6"/>
      <c r="F172" s="156">
        <f>ROUND('DRIs DATA'!F36/'DRIs DATA'!C36*100,2)</f>
        <v>81.93</v>
      </c>
      <c r="G172" s="15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880.59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7" t="s">
        <v>185</v>
      </c>
      <c r="C174" s="138"/>
      <c r="D174" s="138"/>
      <c r="E174" s="138"/>
      <c r="F174" s="138"/>
      <c r="G174" s="138"/>
      <c r="H174" s="138"/>
      <c r="I174" s="138"/>
      <c r="J174" s="139"/>
      <c r="L174" s="137" t="s">
        <v>187</v>
      </c>
      <c r="M174" s="138"/>
      <c r="N174" s="138"/>
      <c r="O174" s="138"/>
      <c r="P174" s="138"/>
      <c r="Q174" s="138"/>
      <c r="R174" s="138"/>
      <c r="S174" s="139"/>
    </row>
    <row r="175" spans="2:19" ht="18" customHeight="1" x14ac:dyDescent="0.3">
      <c r="B175" s="137"/>
      <c r="C175" s="138"/>
      <c r="D175" s="138"/>
      <c r="E175" s="138"/>
      <c r="F175" s="138"/>
      <c r="G175" s="138"/>
      <c r="H175" s="138"/>
      <c r="I175" s="138"/>
      <c r="J175" s="139"/>
      <c r="L175" s="137"/>
      <c r="M175" s="138"/>
      <c r="N175" s="138"/>
      <c r="O175" s="138"/>
      <c r="P175" s="138"/>
      <c r="Q175" s="138"/>
      <c r="R175" s="138"/>
      <c r="S175" s="139"/>
    </row>
    <row r="176" spans="2:19" ht="18" customHeight="1" x14ac:dyDescent="0.3">
      <c r="B176" s="137"/>
      <c r="C176" s="138"/>
      <c r="D176" s="138"/>
      <c r="E176" s="138"/>
      <c r="F176" s="138"/>
      <c r="G176" s="138"/>
      <c r="H176" s="138"/>
      <c r="I176" s="138"/>
      <c r="J176" s="139"/>
      <c r="L176" s="137"/>
      <c r="M176" s="138"/>
      <c r="N176" s="138"/>
      <c r="O176" s="138"/>
      <c r="P176" s="138"/>
      <c r="Q176" s="138"/>
      <c r="R176" s="138"/>
      <c r="S176" s="139"/>
    </row>
    <row r="177" spans="2:19" ht="18" customHeight="1" x14ac:dyDescent="0.3">
      <c r="B177" s="137"/>
      <c r="C177" s="138"/>
      <c r="D177" s="138"/>
      <c r="E177" s="138"/>
      <c r="F177" s="138"/>
      <c r="G177" s="138"/>
      <c r="H177" s="138"/>
      <c r="I177" s="138"/>
      <c r="J177" s="139"/>
      <c r="L177" s="137"/>
      <c r="M177" s="138"/>
      <c r="N177" s="138"/>
      <c r="O177" s="138"/>
      <c r="P177" s="138"/>
      <c r="Q177" s="138"/>
      <c r="R177" s="138"/>
      <c r="S177" s="139"/>
    </row>
    <row r="178" spans="2:19" ht="18" customHeight="1" x14ac:dyDescent="0.3">
      <c r="B178" s="137"/>
      <c r="C178" s="138"/>
      <c r="D178" s="138"/>
      <c r="E178" s="138"/>
      <c r="F178" s="138"/>
      <c r="G178" s="138"/>
      <c r="H178" s="138"/>
      <c r="I178" s="138"/>
      <c r="J178" s="139"/>
      <c r="L178" s="137"/>
      <c r="M178" s="138"/>
      <c r="N178" s="138"/>
      <c r="O178" s="138"/>
      <c r="P178" s="138"/>
      <c r="Q178" s="138"/>
      <c r="R178" s="138"/>
      <c r="S178" s="139"/>
    </row>
    <row r="179" spans="2:19" ht="18" customHeight="1" x14ac:dyDescent="0.3">
      <c r="B179" s="137"/>
      <c r="C179" s="138"/>
      <c r="D179" s="138"/>
      <c r="E179" s="138"/>
      <c r="F179" s="138"/>
      <c r="G179" s="138"/>
      <c r="H179" s="138"/>
      <c r="I179" s="138"/>
      <c r="J179" s="139"/>
      <c r="L179" s="137"/>
      <c r="M179" s="138"/>
      <c r="N179" s="138"/>
      <c r="O179" s="138"/>
      <c r="P179" s="138"/>
      <c r="Q179" s="138"/>
      <c r="R179" s="138"/>
      <c r="S179" s="139"/>
    </row>
    <row r="180" spans="2:19" ht="18" customHeight="1" thickBot="1" x14ac:dyDescent="0.35">
      <c r="B180" s="140"/>
      <c r="C180" s="141"/>
      <c r="D180" s="141"/>
      <c r="E180" s="141"/>
      <c r="F180" s="141"/>
      <c r="G180" s="141"/>
      <c r="H180" s="141"/>
      <c r="I180" s="141"/>
      <c r="J180" s="142"/>
      <c r="L180" s="137"/>
      <c r="M180" s="138"/>
      <c r="N180" s="138"/>
      <c r="O180" s="138"/>
      <c r="P180" s="138"/>
      <c r="Q180" s="138"/>
      <c r="R180" s="138"/>
      <c r="S180" s="139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7"/>
      <c r="M181" s="138"/>
      <c r="N181" s="138"/>
      <c r="O181" s="138"/>
      <c r="P181" s="138"/>
      <c r="Q181" s="138"/>
      <c r="R181" s="138"/>
      <c r="S181" s="139"/>
    </row>
    <row r="182" spans="2:19" ht="18" customHeight="1" thickBot="1" x14ac:dyDescent="0.35">
      <c r="L182" s="140"/>
      <c r="M182" s="141"/>
      <c r="N182" s="141"/>
      <c r="O182" s="141"/>
      <c r="P182" s="141"/>
      <c r="Q182" s="141"/>
      <c r="R182" s="141"/>
      <c r="S182" s="142"/>
    </row>
    <row r="183" spans="2:19" ht="18" customHeight="1" x14ac:dyDescent="0.3">
      <c r="B183" s="98" t="s">
        <v>179</v>
      </c>
      <c r="C183" s="98"/>
      <c r="D183" s="98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2" t="s">
        <v>267</v>
      </c>
      <c r="C196" s="113"/>
      <c r="D196" s="113"/>
      <c r="E196" s="113"/>
      <c r="F196" s="113"/>
      <c r="G196" s="113"/>
      <c r="H196" s="113"/>
      <c r="I196" s="113"/>
      <c r="J196" s="114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6">
        <f>ROUND('DRIs DATA'!F46/'DRIs DATA'!C46*100,2)</f>
        <v>244.96</v>
      </c>
      <c r="G197" s="15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7" t="s">
        <v>186</v>
      </c>
      <c r="C199" s="138"/>
      <c r="D199" s="138"/>
      <c r="E199" s="138"/>
      <c r="F199" s="138"/>
      <c r="G199" s="138"/>
      <c r="H199" s="138"/>
      <c r="I199" s="138"/>
      <c r="J199" s="139"/>
      <c r="S199" s="6"/>
    </row>
    <row r="200" spans="2:20" ht="18" customHeight="1" x14ac:dyDescent="0.3">
      <c r="B200" s="137"/>
      <c r="C200" s="138"/>
      <c r="D200" s="138"/>
      <c r="E200" s="138"/>
      <c r="F200" s="138"/>
      <c r="G200" s="138"/>
      <c r="H200" s="138"/>
      <c r="I200" s="138"/>
      <c r="J200" s="139"/>
      <c r="S200" s="6"/>
    </row>
    <row r="201" spans="2:20" ht="18" customHeight="1" x14ac:dyDescent="0.3">
      <c r="B201" s="137"/>
      <c r="C201" s="138"/>
      <c r="D201" s="138"/>
      <c r="E201" s="138"/>
      <c r="F201" s="138"/>
      <c r="G201" s="138"/>
      <c r="H201" s="138"/>
      <c r="I201" s="138"/>
      <c r="J201" s="139"/>
      <c r="S201" s="6"/>
    </row>
    <row r="202" spans="2:20" ht="18" customHeight="1" x14ac:dyDescent="0.3">
      <c r="B202" s="137"/>
      <c r="C202" s="138"/>
      <c r="D202" s="138"/>
      <c r="E202" s="138"/>
      <c r="F202" s="138"/>
      <c r="G202" s="138"/>
      <c r="H202" s="138"/>
      <c r="I202" s="138"/>
      <c r="J202" s="139"/>
      <c r="S202" s="6"/>
    </row>
    <row r="203" spans="2:20" ht="18" customHeight="1" x14ac:dyDescent="0.3">
      <c r="B203" s="137"/>
      <c r="C203" s="138"/>
      <c r="D203" s="138"/>
      <c r="E203" s="138"/>
      <c r="F203" s="138"/>
      <c r="G203" s="138"/>
      <c r="H203" s="138"/>
      <c r="I203" s="138"/>
      <c r="J203" s="139"/>
      <c r="S203" s="6"/>
    </row>
    <row r="204" spans="2:20" ht="18" customHeight="1" thickBot="1" x14ac:dyDescent="0.35">
      <c r="B204" s="140"/>
      <c r="C204" s="141"/>
      <c r="D204" s="141"/>
      <c r="E204" s="141"/>
      <c r="F204" s="141"/>
      <c r="G204" s="141"/>
      <c r="H204" s="141"/>
      <c r="I204" s="141"/>
      <c r="J204" s="142"/>
      <c r="S204" s="6"/>
    </row>
    <row r="205" spans="2:20" ht="18" customHeight="1" thickBot="1" x14ac:dyDescent="0.35">
      <c r="K205" s="10"/>
    </row>
    <row r="206" spans="2:20" ht="18" customHeight="1" x14ac:dyDescent="0.3">
      <c r="B206" s="131" t="s">
        <v>195</v>
      </c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3"/>
    </row>
    <row r="207" spans="2:20" ht="18" customHeight="1" thickBot="1" x14ac:dyDescent="0.35">
      <c r="B207" s="134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7" t="s">
        <v>188</v>
      </c>
      <c r="C209" s="157"/>
      <c r="D209" s="157"/>
      <c r="E209" s="157"/>
      <c r="F209" s="157"/>
      <c r="G209" s="157"/>
      <c r="H209" s="15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3" t="s">
        <v>190</v>
      </c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2021-01-05T01:52:42Z</cp:lastPrinted>
  <dcterms:created xsi:type="dcterms:W3CDTF">2015-06-13T08:19:18Z</dcterms:created>
  <dcterms:modified xsi:type="dcterms:W3CDTF">2021-01-05T01:52:44Z</dcterms:modified>
</cp:coreProperties>
</file>