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"/>
    </mc:Choice>
  </mc:AlternateContent>
  <bookViews>
    <workbookView xWindow="0" yWindow="0" windowWidth="28800" windowHeight="1173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<sst xmlns="http://schemas.openxmlformats.org/spreadsheetml/2006/main" count="692" uniqueCount="283">
  <si>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</si>
  <si>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</si>
  <si>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</si>
  <si>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</si>
  <si>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</si>
  <si>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</si>
  <si>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</si>
  <si>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</si>
  <si>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</si>
  <si>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</si>
  <si>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</si>
  <si>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</si>
  <si>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</si>
  <si>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</si>
  <si>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</si>
  <si>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</si>
  <si>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</si>
  <si>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</si>
  <si>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</si>
  <si>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</si>
  <si>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</si>
  <si>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</si>
  <si>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</si>
  <si>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</si>
  <si>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</si>
  <si>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</si>
  <si>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</si>
  <si>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</si>
  <si>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</si>
  <si>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</si>
  <si>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</si>
  <si>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</si>
  <si>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</si>
  <si>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</si>
  <si>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</si>
  <si>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</si>
  <si>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</si>
  <si>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</si>
  <si>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</si>
  <si>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</si>
  <si>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</si>
  <si>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</si>
  <si>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</si>
  <si>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</si>
  <si>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</si>
  <si>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</si>
  <si>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</si>
  <si>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</si>
  <si>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</si>
  <si>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</si>
  <si>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</si>
  <si>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</si>
  <si>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</si>
  <si>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</si>
  <si>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</si>
  <si>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</si>
  <si>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</si>
  <si>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</si>
  <si>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</si>
  <si>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</si>
  <si>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</si>
  <si>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</si>
  <si>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</si>
  <si>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</si>
  <si>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</si>
  <si>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</si>
  <si>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</si>
  <si>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</si>
  <si>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</si>
  <si>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</si>
  <si>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</si>
  <si>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</si>
  <si>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</si>
  <si>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</si>
  <si>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</si>
  <si>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</si>
  <si>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</si>
  <si>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</si>
  <si>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</si>
  <si>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</si>
  <si>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</si>
  <si>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</si>
  <si>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</si>
  <si>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</si>
  <si>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</si>
  <si>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</si>
  <si>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</si>
  <si>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</si>
  <si>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</si>
  <si>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</si>
  <si>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</si>
  <si>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</si>
  <si>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</si>
  <si>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</si>
  <si>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</si>
  <si>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</si>
  <si>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</si>
  <si>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</si>
  <si>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</si>
  <si>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</si>
  <si>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</si>
  <si>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</si>
  <si>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</si>
  <si>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</si>
  <si>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</si>
  <si>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</si>
  <si>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</si>
  <si>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</si>
  <si>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</si>
  <si>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</si>
  <si>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</si>
  <si>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</si>
  <si>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</si>
  <si>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</si>
  <si>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</si>
  <si>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</si>
  <si>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</si>
  <si>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</si>
  <si>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</si>
  <si>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</si>
  <si>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</si>
  <si>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</si>
  <si>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</si>
  <si>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</si>
  <si>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</si>
  <si>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</si>
  <si>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</si>
  <si>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</si>
  <si>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</si>
  <si>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</si>
  <si>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</si>
  <si>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</si>
  <si>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</si>
  <si>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</si>
  <si>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</si>
  <si>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</si>
  <si>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</si>
  <si>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</si>
  <si>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</si>
  <si>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</si>
  <si>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</si>
  <si>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</si>
  <si>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</si>
  <si>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</si>
  <si>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</si>
  <si>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</si>
  <si>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</si>
  <si>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</si>
  <si>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</si>
  <si>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</si>
  <si>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</si>
  <si>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</si>
  <si>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</si>
  <si>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</si>
  <si>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</si>
  <si>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</si>
  <si>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</si>
  <si>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</si>
  <si>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</si>
  <si>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</si>
  <si>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</si>
  <si>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</si>
  <si>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</si>
  <si>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</si>
  <si>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</si>
  <si>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</si>
  <si>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</si>
  <si>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</si>
  <si>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</si>
  <si>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</si>
  <si>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</si>
  <si>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</si>
  <si>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</si>
  <si>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</si>
  <si>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</si>
  <si>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</si>
  <si>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</si>
  <si>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</si>
  <si>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</si>
  <si>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</si>
  <si>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</si>
  <si>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</si>
  <si>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</si>
  <si>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</si>
  <si>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</si>
  <si>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</si>
  <si>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</si>
  <si>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</si>
  <si>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</si>
  <si>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</si>
  <si>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</si>
  <si>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</si>
  <si>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</si>
  <si>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</si>
  <si>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</si>
  <si>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</si>
  <si>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</si>
  <si>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</si>
  <si>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</si>
  <si>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</si>
  <si>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</si>
  <si>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</si>
  <si>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</si>
  <si>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</si>
  <si>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</si>
  <si>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</si>
  <si>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</si>
  <si>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</si>
  <si>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</si>
  <si>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</si>
  <si>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</si>
  <si>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</si>
  <si>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</si>
  <si>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</si>
  <si>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</si>
  <si>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</si>
  <si>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</si>
  <si>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</si>
  <si>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</si>
  <si>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</si>
  <si>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</si>
  <si>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</si>
  <si>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</si>
  <si>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</si>
  <si>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</si>
  <si>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</si>
  <si>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</si>
  <si>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</si>
  <si>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</si>
  <si>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</si>
  <si>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</si>
  <si>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</si>
  <si>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</si>
  <si>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</si>
  <si>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</si>
  <si>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</si>
  <si>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</si>
  <si>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</si>
  <si>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</si>
  <si>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</si>
  <si>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</si>
  <si>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</si>
  <si>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</si>
  <si>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</si>
  <si>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</si>
  <si>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</si>
  <si>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</si>
  <si>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</si>
  <si>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</si>
  <si>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</si>
  <si>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</si>
  <si>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</si>
  <si>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</si>
  <si>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</si>
  <si>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</si>
  <si>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</si>
  <si>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</si>
  <si>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</si>
  <si>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</si>
  <si>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</si>
  <si>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</si>
  <si>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</si>
  <si>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</si>
  <si>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</si>
  <si>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</si>
  <si>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</si>
  <si>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</si>
  <si>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</si>
  <si>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</si>
  <si>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</si>
  <si>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</si>
  <si>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</si>
  <si>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</si>
  <si>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</si>
  <si>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</si>
  <si>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</si>
  <si>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</si>
  <si>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</si>
  <si>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M</t>
  </si>
  <si>
    <t>(설문지 : FFQ 95문항 설문지, 사용자 : 조선, ID : H1900460)</t>
  </si>
  <si>
    <t>2020년 12월 24일 16:27:28</t>
  </si>
  <si>
    <t>H1900460</t>
  </si>
  <si>
    <t>조선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</si>
</sst>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4" fontId="21" fillId="0" borderId="0" xfId="0" applyNumberFormat="1" applyFont="1" applyAlignment="1">
      <alignment horizontal="righ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 applyAlignment="1"/>
    <xf numFmtId="164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73.786779999999993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581648"/>
        <c:axId val="511584392"/>
      </c:barChart>
      <c:catAx>
        <c:axId val="511581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584392"/>
        <c:crosses val="autoZero"/>
        <c:auto val="1"/>
        <c:lblAlgn val="ctr"/>
        <c:lblOffset val="100"/>
        <c:noMultiLvlLbl val="0"/>
      </c:catAx>
      <c:valAx>
        <c:axId val="511584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581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2.0574466999999999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267848"/>
        <c:axId val="515260792"/>
      </c:barChart>
      <c:catAx>
        <c:axId val="515267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260792"/>
        <c:crosses val="autoZero"/>
        <c:auto val="1"/>
        <c:lblAlgn val="ctr"/>
        <c:lblOffset val="100"/>
        <c:noMultiLvlLbl val="0"/>
      </c:catAx>
      <c:valAx>
        <c:axId val="515260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267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0.80696749999999995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265888"/>
        <c:axId val="515262360"/>
      </c:barChart>
      <c:catAx>
        <c:axId val="515265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262360"/>
        <c:crosses val="autoZero"/>
        <c:auto val="1"/>
        <c:lblAlgn val="ctr"/>
        <c:lblOffset val="100"/>
        <c:noMultiLvlLbl val="0"/>
      </c:catAx>
      <c:valAx>
        <c:axId val="515262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265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1375.7521999999999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264320"/>
        <c:axId val="515265496"/>
      </c:barChart>
      <c:catAx>
        <c:axId val="515264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265496"/>
        <c:crosses val="autoZero"/>
        <c:auto val="1"/>
        <c:lblAlgn val="ctr"/>
        <c:lblOffset val="100"/>
        <c:noMultiLvlLbl val="0"/>
      </c:catAx>
      <c:valAx>
        <c:axId val="515265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264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4041.8613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263536"/>
        <c:axId val="515263928"/>
      </c:barChart>
      <c:catAx>
        <c:axId val="515263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263928"/>
        <c:crosses val="autoZero"/>
        <c:auto val="1"/>
        <c:lblAlgn val="ctr"/>
        <c:lblOffset val="100"/>
        <c:noMultiLvlLbl val="0"/>
      </c:catAx>
      <c:valAx>
        <c:axId val="5152639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26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159.10432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098528"/>
        <c:axId val="516101272"/>
      </c:barChart>
      <c:catAx>
        <c:axId val="516098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101272"/>
        <c:crosses val="autoZero"/>
        <c:auto val="1"/>
        <c:lblAlgn val="ctr"/>
        <c:lblOffset val="100"/>
        <c:noMultiLvlLbl val="0"/>
      </c:catAx>
      <c:valAx>
        <c:axId val="516101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098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111.94493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101664"/>
        <c:axId val="516099312"/>
      </c:barChart>
      <c:catAx>
        <c:axId val="516101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099312"/>
        <c:crosses val="autoZero"/>
        <c:auto val="1"/>
        <c:lblAlgn val="ctr"/>
        <c:lblOffset val="100"/>
        <c:noMultiLvlLbl val="0"/>
      </c:catAx>
      <c:valAx>
        <c:axId val="516099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101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13.526908000000001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098920"/>
        <c:axId val="516104800"/>
      </c:barChart>
      <c:catAx>
        <c:axId val="516098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104800"/>
        <c:crosses val="autoZero"/>
        <c:auto val="1"/>
        <c:lblAlgn val="ctr"/>
        <c:lblOffset val="100"/>
        <c:noMultiLvlLbl val="0"/>
      </c:catAx>
      <c:valAx>
        <c:axId val="5161048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098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656.48649999999998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102056"/>
        <c:axId val="516100488"/>
      </c:barChart>
      <c:catAx>
        <c:axId val="516102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100488"/>
        <c:crosses val="autoZero"/>
        <c:auto val="1"/>
        <c:lblAlgn val="ctr"/>
        <c:lblOffset val="100"/>
        <c:noMultiLvlLbl val="0"/>
      </c:catAx>
      <c:valAx>
        <c:axId val="51610048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102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3.5352908000000002E-2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103624"/>
        <c:axId val="516104408"/>
      </c:barChart>
      <c:catAx>
        <c:axId val="516103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104408"/>
        <c:crosses val="autoZero"/>
        <c:auto val="1"/>
        <c:lblAlgn val="ctr"/>
        <c:lblOffset val="100"/>
        <c:noMultiLvlLbl val="0"/>
      </c:catAx>
      <c:valAx>
        <c:axId val="516104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103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5.1247783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105192"/>
        <c:axId val="517045176"/>
      </c:barChart>
      <c:catAx>
        <c:axId val="516105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045176"/>
        <c:crosses val="autoZero"/>
        <c:auto val="1"/>
        <c:lblAlgn val="ctr"/>
        <c:lblOffset val="100"/>
        <c:noMultiLvlLbl val="0"/>
      </c:catAx>
      <c:valAx>
        <c:axId val="5170451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105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32.327820000000003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584000"/>
        <c:axId val="511578904"/>
      </c:barChart>
      <c:catAx>
        <c:axId val="511584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578904"/>
        <c:crosses val="autoZero"/>
        <c:auto val="1"/>
        <c:lblAlgn val="ctr"/>
        <c:lblOffset val="100"/>
        <c:noMultiLvlLbl val="0"/>
      </c:catAx>
      <c:valAx>
        <c:axId val="5115789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584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136.65058999999999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038904"/>
        <c:axId val="517039296"/>
      </c:barChart>
      <c:catAx>
        <c:axId val="517038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039296"/>
        <c:crosses val="autoZero"/>
        <c:auto val="1"/>
        <c:lblAlgn val="ctr"/>
        <c:lblOffset val="100"/>
        <c:noMultiLvlLbl val="0"/>
      </c:catAx>
      <c:valAx>
        <c:axId val="517039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038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102.08813000000001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040864"/>
        <c:axId val="517040080"/>
      </c:barChart>
      <c:catAx>
        <c:axId val="517040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040080"/>
        <c:crosses val="autoZero"/>
        <c:auto val="1"/>
        <c:lblAlgn val="ctr"/>
        <c:lblOffset val="100"/>
        <c:noMultiLvlLbl val="0"/>
      </c:catAx>
      <c:valAx>
        <c:axId val="517040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040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6.5659999999999998</c:v>
                </c:pt>
                <c:pt idx="1">
                  <c:v>5.6609999999999996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7042040"/>
        <c:axId val="517044784"/>
      </c:barChart>
      <c:catAx>
        <c:axId val="517042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044784"/>
        <c:crosses val="autoZero"/>
        <c:auto val="1"/>
        <c:lblAlgn val="ctr"/>
        <c:lblOffset val="100"/>
        <c:noMultiLvlLbl val="0"/>
      </c:catAx>
      <c:valAx>
        <c:axId val="517044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042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10.480486000000001</c:v>
                </c:pt>
                <c:pt idx="1">
                  <c:v>12.563423</c:v>
                </c:pt>
                <c:pt idx="2">
                  <c:v>11.001863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584.49379999999996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042824"/>
        <c:axId val="517043608"/>
      </c:barChart>
      <c:catAx>
        <c:axId val="517042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043608"/>
        <c:crosses val="autoZero"/>
        <c:auto val="1"/>
        <c:lblAlgn val="ctr"/>
        <c:lblOffset val="100"/>
        <c:noMultiLvlLbl val="0"/>
      </c:catAx>
      <c:valAx>
        <c:axId val="5170436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042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18.370327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045568"/>
        <c:axId val="257047104"/>
      </c:barChart>
      <c:catAx>
        <c:axId val="517045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047104"/>
        <c:crosses val="autoZero"/>
        <c:auto val="1"/>
        <c:lblAlgn val="ctr"/>
        <c:lblOffset val="100"/>
        <c:noMultiLvlLbl val="0"/>
      </c:catAx>
      <c:valAx>
        <c:axId val="257047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045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79.153000000000006</c:v>
                </c:pt>
                <c:pt idx="1">
                  <c:v>7.0579999999999998</c:v>
                </c:pt>
                <c:pt idx="2">
                  <c:v>13.789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57042792"/>
        <c:axId val="257042008"/>
      </c:barChart>
      <c:catAx>
        <c:axId val="257042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042008"/>
        <c:crosses val="autoZero"/>
        <c:auto val="1"/>
        <c:lblAlgn val="ctr"/>
        <c:lblOffset val="100"/>
        <c:noMultiLvlLbl val="0"/>
      </c:catAx>
      <c:valAx>
        <c:axId val="257042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042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2393.6774999999998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049064"/>
        <c:axId val="257045536"/>
      </c:barChart>
      <c:catAx>
        <c:axId val="257049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045536"/>
        <c:crosses val="autoZero"/>
        <c:auto val="1"/>
        <c:lblAlgn val="ctr"/>
        <c:lblOffset val="100"/>
        <c:noMultiLvlLbl val="0"/>
      </c:catAx>
      <c:valAx>
        <c:axId val="257045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049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123.47511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049456"/>
        <c:axId val="257048672"/>
      </c:barChart>
      <c:catAx>
        <c:axId val="257049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048672"/>
        <c:crosses val="autoZero"/>
        <c:auto val="1"/>
        <c:lblAlgn val="ctr"/>
        <c:lblOffset val="100"/>
        <c:noMultiLvlLbl val="0"/>
      </c:catAx>
      <c:valAx>
        <c:axId val="2570486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049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570.83479999999997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046320"/>
        <c:axId val="257043184"/>
      </c:barChart>
      <c:catAx>
        <c:axId val="257046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043184"/>
        <c:crosses val="autoZero"/>
        <c:auto val="1"/>
        <c:lblAlgn val="ctr"/>
        <c:lblOffset val="100"/>
        <c:noMultiLvlLbl val="0"/>
      </c:catAx>
      <c:valAx>
        <c:axId val="257043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046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2.2797546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579688"/>
        <c:axId val="511586744"/>
      </c:barChart>
      <c:catAx>
        <c:axId val="511579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586744"/>
        <c:crosses val="autoZero"/>
        <c:auto val="1"/>
        <c:lblAlgn val="ctr"/>
        <c:lblOffset val="100"/>
        <c:noMultiLvlLbl val="0"/>
      </c:catAx>
      <c:valAx>
        <c:axId val="511586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57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8538.9159999999993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773600"/>
        <c:axId val="513778696"/>
      </c:barChart>
      <c:catAx>
        <c:axId val="513773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778696"/>
        <c:crosses val="autoZero"/>
        <c:auto val="1"/>
        <c:lblAlgn val="ctr"/>
        <c:lblOffset val="100"/>
        <c:noMultiLvlLbl val="0"/>
      </c:catAx>
      <c:valAx>
        <c:axId val="513778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77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21.190412999999999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898472"/>
        <c:axId val="259899256"/>
      </c:barChart>
      <c:catAx>
        <c:axId val="259898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899256"/>
        <c:crosses val="autoZero"/>
        <c:auto val="1"/>
        <c:lblAlgn val="ctr"/>
        <c:lblOffset val="100"/>
        <c:noMultiLvlLbl val="0"/>
      </c:catAx>
      <c:valAx>
        <c:axId val="259899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898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2.1644435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1385272"/>
        <c:axId val="211387232"/>
      </c:barChart>
      <c:catAx>
        <c:axId val="211385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1387232"/>
        <c:crosses val="autoZero"/>
        <c:auto val="1"/>
        <c:lblAlgn val="ctr"/>
        <c:lblOffset val="100"/>
        <c:noMultiLvlLbl val="0"/>
      </c:catAx>
      <c:valAx>
        <c:axId val="211387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1385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197.69811999999999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585176"/>
        <c:axId val="511581256"/>
      </c:barChart>
      <c:catAx>
        <c:axId val="511585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581256"/>
        <c:crosses val="autoZero"/>
        <c:auto val="1"/>
        <c:lblAlgn val="ctr"/>
        <c:lblOffset val="100"/>
        <c:noMultiLvlLbl val="0"/>
      </c:catAx>
      <c:valAx>
        <c:axId val="511581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585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1.4647920000000001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587136"/>
        <c:axId val="511588312"/>
      </c:barChart>
      <c:catAx>
        <c:axId val="511587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588312"/>
        <c:crosses val="autoZero"/>
        <c:auto val="1"/>
        <c:lblAlgn val="ctr"/>
        <c:lblOffset val="100"/>
        <c:noMultiLvlLbl val="0"/>
      </c:catAx>
      <c:valAx>
        <c:axId val="5115883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587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19.545542000000001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591448"/>
        <c:axId val="511592624"/>
      </c:barChart>
      <c:catAx>
        <c:axId val="511591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592624"/>
        <c:crosses val="autoZero"/>
        <c:auto val="1"/>
        <c:lblAlgn val="ctr"/>
        <c:lblOffset val="100"/>
        <c:noMultiLvlLbl val="0"/>
      </c:catAx>
      <c:valAx>
        <c:axId val="511592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591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2.1644435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593016"/>
        <c:axId val="511593408"/>
      </c:barChart>
      <c:catAx>
        <c:axId val="511593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593408"/>
        <c:crosses val="autoZero"/>
        <c:auto val="1"/>
        <c:lblAlgn val="ctr"/>
        <c:lblOffset val="100"/>
        <c:noMultiLvlLbl val="0"/>
      </c:catAx>
      <c:valAx>
        <c:axId val="511593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593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675.88793999999996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591056"/>
        <c:axId val="511592232"/>
      </c:barChart>
      <c:catAx>
        <c:axId val="511591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592232"/>
        <c:crosses val="autoZero"/>
        <c:auto val="1"/>
        <c:lblAlgn val="ctr"/>
        <c:lblOffset val="100"/>
        <c:noMultiLvlLbl val="0"/>
      </c:catAx>
      <c:valAx>
        <c:axId val="511592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591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7.3350705999999999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261576"/>
        <c:axId val="515261968"/>
      </c:barChart>
      <c:catAx>
        <c:axId val="515261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261968"/>
        <c:crosses val="autoZero"/>
        <c:auto val="1"/>
        <c:lblAlgn val="ctr"/>
        <c:lblOffset val="100"/>
        <c:noMultiLvlLbl val="0"/>
      </c:catAx>
      <c:valAx>
        <c:axId val="515261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261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조선, ID : H1900460)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24일 16:27:28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6" t="s">
        <v>56</v>
      </c>
      <c r="B4" s="66"/>
      <c r="C4" s="66"/>
      <c r="D4" s="46"/>
      <c r="E4" s="63" t="s">
        <v>198</v>
      </c>
      <c r="F4" s="64"/>
      <c r="G4" s="64"/>
      <c r="H4" s="65"/>
      <c r="I4" s="46"/>
      <c r="J4" s="63" t="s">
        <v>199</v>
      </c>
      <c r="K4" s="64"/>
      <c r="L4" s="65"/>
      <c r="M4" s="46"/>
      <c r="N4" s="66" t="s">
        <v>200</v>
      </c>
      <c r="O4" s="66"/>
      <c r="P4" s="66"/>
      <c r="Q4" s="66"/>
      <c r="R4" s="66"/>
      <c r="S4" s="66"/>
      <c r="T4" s="46"/>
      <c r="U4" s="66" t="s">
        <v>201</v>
      </c>
      <c r="V4" s="66"/>
      <c r="W4" s="66"/>
      <c r="X4" s="66"/>
      <c r="Y4" s="66"/>
      <c r="Z4" s="66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2200</v>
      </c>
      <c r="C6" s="59">
        <f>'DRIs DATA 입력'!C6</f>
        <v>2393.6774999999998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73.786779999999993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32.327820000000003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79.153000000000006</v>
      </c>
      <c r="G8" s="59">
        <f>'DRIs DATA 입력'!G8</f>
        <v>7.0579999999999998</v>
      </c>
      <c r="H8" s="59">
        <f>'DRIs DATA 입력'!H8</f>
        <v>13.789</v>
      </c>
      <c r="I8" s="46"/>
      <c r="J8" s="59" t="s">
        <v>216</v>
      </c>
      <c r="K8" s="59">
        <f>'DRIs DATA 입력'!K8</f>
        <v>6.5659999999999998</v>
      </c>
      <c r="L8" s="59">
        <f>'DRIs DATA 입력'!L8</f>
        <v>5.6609999999999996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7" t="s">
        <v>217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6" t="s">
        <v>218</v>
      </c>
      <c r="B14" s="66"/>
      <c r="C14" s="66"/>
      <c r="D14" s="66"/>
      <c r="E14" s="66"/>
      <c r="F14" s="66"/>
      <c r="G14" s="46"/>
      <c r="H14" s="66" t="s">
        <v>219</v>
      </c>
      <c r="I14" s="66"/>
      <c r="J14" s="66"/>
      <c r="K14" s="66"/>
      <c r="L14" s="66"/>
      <c r="M14" s="66"/>
      <c r="N14" s="46"/>
      <c r="O14" s="66" t="s">
        <v>220</v>
      </c>
      <c r="P14" s="66"/>
      <c r="Q14" s="66"/>
      <c r="R14" s="66"/>
      <c r="S14" s="66"/>
      <c r="T14" s="66"/>
      <c r="U14" s="46"/>
      <c r="V14" s="66" t="s">
        <v>221</v>
      </c>
      <c r="W14" s="66"/>
      <c r="X14" s="66"/>
      <c r="Y14" s="66"/>
      <c r="Z14" s="66"/>
      <c r="AA14" s="66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584.49379999999996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18.370327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2.2797546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197.69811999999999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7" t="s">
        <v>223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>
      <c r="A24" s="66" t="s">
        <v>224</v>
      </c>
      <c r="B24" s="66"/>
      <c r="C24" s="66"/>
      <c r="D24" s="66"/>
      <c r="E24" s="66"/>
      <c r="F24" s="66"/>
      <c r="G24" s="46"/>
      <c r="H24" s="66" t="s">
        <v>225</v>
      </c>
      <c r="I24" s="66"/>
      <c r="J24" s="66"/>
      <c r="K24" s="66"/>
      <c r="L24" s="66"/>
      <c r="M24" s="66"/>
      <c r="N24" s="46"/>
      <c r="O24" s="66" t="s">
        <v>226</v>
      </c>
      <c r="P24" s="66"/>
      <c r="Q24" s="66"/>
      <c r="R24" s="66"/>
      <c r="S24" s="66"/>
      <c r="T24" s="66"/>
      <c r="U24" s="46"/>
      <c r="V24" s="66" t="s">
        <v>227</v>
      </c>
      <c r="W24" s="66"/>
      <c r="X24" s="66"/>
      <c r="Y24" s="66"/>
      <c r="Z24" s="66"/>
      <c r="AA24" s="66"/>
      <c r="AB24" s="46"/>
      <c r="AC24" s="66" t="s">
        <v>228</v>
      </c>
      <c r="AD24" s="66"/>
      <c r="AE24" s="66"/>
      <c r="AF24" s="66"/>
      <c r="AG24" s="66"/>
      <c r="AH24" s="66"/>
      <c r="AI24" s="46"/>
      <c r="AJ24" s="66" t="s">
        <v>229</v>
      </c>
      <c r="AK24" s="66"/>
      <c r="AL24" s="66"/>
      <c r="AM24" s="66"/>
      <c r="AN24" s="66"/>
      <c r="AO24" s="66"/>
      <c r="AP24" s="46"/>
      <c r="AQ24" s="66" t="s">
        <v>230</v>
      </c>
      <c r="AR24" s="66"/>
      <c r="AS24" s="66"/>
      <c r="AT24" s="66"/>
      <c r="AU24" s="66"/>
      <c r="AV24" s="66"/>
      <c r="AW24" s="46"/>
      <c r="AX24" s="66" t="s">
        <v>231</v>
      </c>
      <c r="AY24" s="66"/>
      <c r="AZ24" s="66"/>
      <c r="BA24" s="66"/>
      <c r="BB24" s="66"/>
      <c r="BC24" s="66"/>
      <c r="BD24" s="46"/>
      <c r="BE24" s="66" t="s">
        <v>232</v>
      </c>
      <c r="BF24" s="66"/>
      <c r="BG24" s="66"/>
      <c r="BH24" s="66"/>
      <c r="BI24" s="66"/>
      <c r="BJ24" s="66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123.47511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2.2538106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1.4647920000000001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19.545542000000001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2.1644435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675.88793999999996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7.3350705999999999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2.0574466999999999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0.80696749999999995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7" t="s">
        <v>234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6" t="s">
        <v>235</v>
      </c>
      <c r="B34" s="66"/>
      <c r="C34" s="66"/>
      <c r="D34" s="66"/>
      <c r="E34" s="66"/>
      <c r="F34" s="66"/>
      <c r="G34" s="46"/>
      <c r="H34" s="66" t="s">
        <v>236</v>
      </c>
      <c r="I34" s="66"/>
      <c r="J34" s="66"/>
      <c r="K34" s="66"/>
      <c r="L34" s="66"/>
      <c r="M34" s="66"/>
      <c r="N34" s="46"/>
      <c r="O34" s="66" t="s">
        <v>237</v>
      </c>
      <c r="P34" s="66"/>
      <c r="Q34" s="66"/>
      <c r="R34" s="66"/>
      <c r="S34" s="66"/>
      <c r="T34" s="66"/>
      <c r="U34" s="46"/>
      <c r="V34" s="66" t="s">
        <v>238</v>
      </c>
      <c r="W34" s="66"/>
      <c r="X34" s="66"/>
      <c r="Y34" s="66"/>
      <c r="Z34" s="66"/>
      <c r="AA34" s="66"/>
      <c r="AB34" s="46"/>
      <c r="AC34" s="66" t="s">
        <v>239</v>
      </c>
      <c r="AD34" s="66"/>
      <c r="AE34" s="66"/>
      <c r="AF34" s="66"/>
      <c r="AG34" s="66"/>
      <c r="AH34" s="66"/>
      <c r="AI34" s="46"/>
      <c r="AJ34" s="66" t="s">
        <v>240</v>
      </c>
      <c r="AK34" s="66"/>
      <c r="AL34" s="66"/>
      <c r="AM34" s="66"/>
      <c r="AN34" s="66"/>
      <c r="AO34" s="6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570.83479999999997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1375.7521999999999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8538.9159999999993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4041.8613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159.10432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111.94493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7" t="s">
        <v>241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46"/>
    </row>
    <row r="44" spans="1:68">
      <c r="A44" s="66" t="s">
        <v>242</v>
      </c>
      <c r="B44" s="66"/>
      <c r="C44" s="66"/>
      <c r="D44" s="66"/>
      <c r="E44" s="66"/>
      <c r="F44" s="66"/>
      <c r="G44" s="46"/>
      <c r="H44" s="66" t="s">
        <v>243</v>
      </c>
      <c r="I44" s="66"/>
      <c r="J44" s="66"/>
      <c r="K44" s="66"/>
      <c r="L44" s="66"/>
      <c r="M44" s="66"/>
      <c r="N44" s="46"/>
      <c r="O44" s="66" t="s">
        <v>244</v>
      </c>
      <c r="P44" s="66"/>
      <c r="Q44" s="66"/>
      <c r="R44" s="66"/>
      <c r="S44" s="66"/>
      <c r="T44" s="66"/>
      <c r="U44" s="46"/>
      <c r="V44" s="66" t="s">
        <v>245</v>
      </c>
      <c r="W44" s="66"/>
      <c r="X44" s="66"/>
      <c r="Y44" s="66"/>
      <c r="Z44" s="66"/>
      <c r="AA44" s="66"/>
      <c r="AB44" s="46"/>
      <c r="AC44" s="66" t="s">
        <v>246</v>
      </c>
      <c r="AD44" s="66"/>
      <c r="AE44" s="66"/>
      <c r="AF44" s="66"/>
      <c r="AG44" s="66"/>
      <c r="AH44" s="66"/>
      <c r="AI44" s="46"/>
      <c r="AJ44" s="66" t="s">
        <v>247</v>
      </c>
      <c r="AK44" s="66"/>
      <c r="AL44" s="66"/>
      <c r="AM44" s="66"/>
      <c r="AN44" s="66"/>
      <c r="AO44" s="66"/>
      <c r="AP44" s="46"/>
      <c r="AQ44" s="66" t="s">
        <v>248</v>
      </c>
      <c r="AR44" s="66"/>
      <c r="AS44" s="66"/>
      <c r="AT44" s="66"/>
      <c r="AU44" s="66"/>
      <c r="AV44" s="66"/>
      <c r="AW44" s="46"/>
      <c r="AX44" s="66" t="s">
        <v>249</v>
      </c>
      <c r="AY44" s="66"/>
      <c r="AZ44" s="66"/>
      <c r="BA44" s="66"/>
      <c r="BB44" s="66"/>
      <c r="BC44" s="66"/>
      <c r="BD44" s="46"/>
      <c r="BE44" s="66" t="s">
        <v>250</v>
      </c>
      <c r="BF44" s="66"/>
      <c r="BG44" s="66"/>
      <c r="BH44" s="66"/>
      <c r="BI44" s="66"/>
      <c r="BJ44" s="66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21.190412999999999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13.526908000000001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656.48649999999998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3.5352908000000002E-2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5.1247783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136.65058999999999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102.08813000000001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5"/>
  <cols>
    <col min="1" max="2" width="9" style="60" customWidth="1"/>
    <col min="3" max="13" width="9" style="60"/>
    <col min="14" max="19" width="9" style="60" customWidth="1"/>
    <col min="20" max="20" width="9" style="60"/>
    <col min="21" max="21" width="9" style="60" customWidth="1"/>
    <col min="22" max="16384" width="9" style="60"/>
  </cols>
  <sheetData>
    <row r="1" spans="1:62">
      <c r="A1" s="159" t="s">
        <v>276</v>
      </c>
      <c r="B1" s="158" t="s">
        <v>279</v>
      </c>
      <c r="C1" s="158"/>
      <c r="D1" s="158"/>
      <c r="E1" s="158"/>
      <c r="F1" s="158"/>
      <c r="G1" s="159" t="s">
        <v>277</v>
      </c>
      <c r="H1" s="158" t="s">
        <v>280</v>
      </c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7"/>
      <c r="AZ1" s="157"/>
      <c r="BA1" s="157"/>
      <c r="BB1" s="157"/>
      <c r="BC1" s="157"/>
      <c r="BD1" s="157"/>
      <c r="BE1" s="157"/>
      <c r="BF1" s="157"/>
      <c r="BG1" s="157"/>
      <c r="BH1" s="157"/>
      <c r="BI1" s="157"/>
      <c r="BJ1" s="157"/>
    </row>
    <row r="2" spans="1:62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  <c r="BA2" s="157"/>
      <c r="BB2" s="157"/>
      <c r="BC2" s="157"/>
      <c r="BD2" s="157"/>
      <c r="BE2" s="157"/>
      <c r="BF2" s="157"/>
      <c r="BG2" s="157"/>
      <c r="BH2" s="157"/>
      <c r="BI2" s="157"/>
      <c r="BJ2" s="157"/>
    </row>
    <row r="3" spans="1:62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158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AZ3" s="157"/>
      <c r="BA3" s="157"/>
      <c r="BB3" s="157"/>
      <c r="BC3" s="157"/>
      <c r="BD3" s="157"/>
      <c r="BE3" s="157"/>
      <c r="BF3" s="157"/>
      <c r="BG3" s="157"/>
      <c r="BH3" s="157"/>
      <c r="BI3" s="157"/>
      <c r="BJ3" s="157"/>
    </row>
    <row r="4" spans="1:62">
      <c r="A4" s="66" t="s">
        <v>56</v>
      </c>
      <c r="B4" s="66"/>
      <c r="C4" s="66"/>
      <c r="D4" s="158"/>
      <c r="E4" s="63" t="s">
        <v>198</v>
      </c>
      <c r="F4" s="64"/>
      <c r="G4" s="64"/>
      <c r="H4" s="65"/>
      <c r="I4" s="158"/>
      <c r="J4" s="63" t="s">
        <v>199</v>
      </c>
      <c r="K4" s="64"/>
      <c r="L4" s="65"/>
      <c r="M4" s="158"/>
      <c r="N4" s="66" t="s">
        <v>200</v>
      </c>
      <c r="O4" s="66"/>
      <c r="P4" s="66"/>
      <c r="Q4" s="66"/>
      <c r="R4" s="66"/>
      <c r="S4" s="66"/>
      <c r="T4" s="158"/>
      <c r="U4" s="66" t="s">
        <v>201</v>
      </c>
      <c r="V4" s="66"/>
      <c r="W4" s="66"/>
      <c r="X4" s="66"/>
      <c r="Y4" s="66"/>
      <c r="Z4" s="66"/>
      <c r="AA4" s="158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</row>
    <row r="5" spans="1:62">
      <c r="A5" s="160"/>
      <c r="B5" s="160" t="s">
        <v>202</v>
      </c>
      <c r="C5" s="160" t="s">
        <v>203</v>
      </c>
      <c r="D5" s="158"/>
      <c r="E5" s="160"/>
      <c r="F5" s="160" t="s">
        <v>204</v>
      </c>
      <c r="G5" s="160" t="s">
        <v>205</v>
      </c>
      <c r="H5" s="160" t="s">
        <v>200</v>
      </c>
      <c r="I5" s="158"/>
      <c r="J5" s="160"/>
      <c r="K5" s="160" t="s">
        <v>206</v>
      </c>
      <c r="L5" s="160" t="s">
        <v>207</v>
      </c>
      <c r="M5" s="158"/>
      <c r="N5" s="160"/>
      <c r="O5" s="160" t="s">
        <v>208</v>
      </c>
      <c r="P5" s="160" t="s">
        <v>209</v>
      </c>
      <c r="Q5" s="160" t="s">
        <v>210</v>
      </c>
      <c r="R5" s="160" t="s">
        <v>211</v>
      </c>
      <c r="S5" s="160" t="s">
        <v>203</v>
      </c>
      <c r="T5" s="158"/>
      <c r="U5" s="160"/>
      <c r="V5" s="160" t="s">
        <v>208</v>
      </c>
      <c r="W5" s="160" t="s">
        <v>209</v>
      </c>
      <c r="X5" s="160" t="s">
        <v>210</v>
      </c>
      <c r="Y5" s="160" t="s">
        <v>211</v>
      </c>
      <c r="Z5" s="160" t="s">
        <v>203</v>
      </c>
      <c r="AA5" s="158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7"/>
      <c r="AU5" s="157"/>
      <c r="AV5" s="157"/>
      <c r="AW5" s="157"/>
      <c r="AX5" s="157"/>
      <c r="AY5" s="157"/>
      <c r="AZ5" s="157"/>
      <c r="BA5" s="157"/>
      <c r="BB5" s="157"/>
      <c r="BC5" s="157"/>
      <c r="BD5" s="157"/>
      <c r="BE5" s="157"/>
      <c r="BF5" s="157"/>
      <c r="BG5" s="157"/>
      <c r="BH5" s="157"/>
      <c r="BI5" s="157"/>
      <c r="BJ5" s="157"/>
    </row>
    <row r="6" spans="1:62">
      <c r="A6" s="160" t="s">
        <v>56</v>
      </c>
      <c r="B6" s="160">
        <v>2200</v>
      </c>
      <c r="C6" s="160">
        <v>2393.6774999999998</v>
      </c>
      <c r="D6" s="158"/>
      <c r="E6" s="160" t="s">
        <v>212</v>
      </c>
      <c r="F6" s="160">
        <v>55</v>
      </c>
      <c r="G6" s="160">
        <v>15</v>
      </c>
      <c r="H6" s="160">
        <v>7</v>
      </c>
      <c r="I6" s="158"/>
      <c r="J6" s="160" t="s">
        <v>212</v>
      </c>
      <c r="K6" s="160">
        <v>0.1</v>
      </c>
      <c r="L6" s="160">
        <v>4</v>
      </c>
      <c r="M6" s="158"/>
      <c r="N6" s="160" t="s">
        <v>213</v>
      </c>
      <c r="O6" s="160">
        <v>50</v>
      </c>
      <c r="P6" s="160">
        <v>60</v>
      </c>
      <c r="Q6" s="160">
        <v>0</v>
      </c>
      <c r="R6" s="160">
        <v>0</v>
      </c>
      <c r="S6" s="160">
        <v>73.786779999999993</v>
      </c>
      <c r="T6" s="158"/>
      <c r="U6" s="160" t="s">
        <v>214</v>
      </c>
      <c r="V6" s="160">
        <v>0</v>
      </c>
      <c r="W6" s="160">
        <v>0</v>
      </c>
      <c r="X6" s="160">
        <v>25</v>
      </c>
      <c r="Y6" s="160">
        <v>0</v>
      </c>
      <c r="Z6" s="160">
        <v>32.327820000000003</v>
      </c>
      <c r="AA6" s="158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Q6" s="157"/>
      <c r="AR6" s="157"/>
      <c r="AS6" s="157"/>
      <c r="AT6" s="157"/>
      <c r="AU6" s="157"/>
      <c r="AV6" s="157"/>
      <c r="AW6" s="157"/>
      <c r="AX6" s="157"/>
      <c r="AY6" s="157"/>
      <c r="AZ6" s="157"/>
      <c r="BA6" s="157"/>
      <c r="BB6" s="157"/>
      <c r="BC6" s="157"/>
      <c r="BD6" s="157"/>
      <c r="BE6" s="157"/>
      <c r="BF6" s="157"/>
      <c r="BG6" s="157"/>
      <c r="BH6" s="157"/>
      <c r="BI6" s="157"/>
      <c r="BJ6" s="157"/>
    </row>
    <row r="7" spans="1:62">
      <c r="A7" s="158"/>
      <c r="B7" s="158"/>
      <c r="C7" s="158"/>
      <c r="D7" s="158"/>
      <c r="E7" s="160" t="s">
        <v>215</v>
      </c>
      <c r="F7" s="160">
        <v>65</v>
      </c>
      <c r="G7" s="160">
        <v>30</v>
      </c>
      <c r="H7" s="160">
        <v>20</v>
      </c>
      <c r="I7" s="158"/>
      <c r="J7" s="160" t="s">
        <v>215</v>
      </c>
      <c r="K7" s="160">
        <v>1</v>
      </c>
      <c r="L7" s="160">
        <v>10</v>
      </c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7"/>
      <c r="BA7" s="157"/>
      <c r="BB7" s="157"/>
      <c r="BC7" s="157"/>
      <c r="BD7" s="157"/>
      <c r="BE7" s="157"/>
      <c r="BF7" s="157"/>
      <c r="BG7" s="157"/>
      <c r="BH7" s="157"/>
      <c r="BI7" s="157"/>
      <c r="BJ7" s="157"/>
    </row>
    <row r="8" spans="1:62">
      <c r="A8" s="158"/>
      <c r="B8" s="158"/>
      <c r="C8" s="158"/>
      <c r="D8" s="158"/>
      <c r="E8" s="160" t="s">
        <v>216</v>
      </c>
      <c r="F8" s="160">
        <v>79.153000000000006</v>
      </c>
      <c r="G8" s="160">
        <v>7.0579999999999998</v>
      </c>
      <c r="H8" s="160">
        <v>13.789</v>
      </c>
      <c r="I8" s="158"/>
      <c r="J8" s="160" t="s">
        <v>216</v>
      </c>
      <c r="K8" s="160">
        <v>6.5659999999999998</v>
      </c>
      <c r="L8" s="160">
        <v>5.6609999999999996</v>
      </c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7"/>
      <c r="AU8" s="157"/>
      <c r="AV8" s="157"/>
      <c r="AW8" s="157"/>
      <c r="AX8" s="157"/>
      <c r="AY8" s="157"/>
      <c r="AZ8" s="157"/>
      <c r="BA8" s="157"/>
      <c r="BB8" s="157"/>
      <c r="BC8" s="157"/>
      <c r="BD8" s="157"/>
      <c r="BE8" s="157"/>
      <c r="BF8" s="157"/>
      <c r="BG8" s="157"/>
      <c r="BH8" s="157"/>
      <c r="BI8" s="157"/>
      <c r="BJ8" s="157"/>
    </row>
    <row r="9" spans="1:62">
      <c r="A9" s="157"/>
      <c r="B9" s="157"/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157"/>
      <c r="BD9" s="157"/>
      <c r="BE9" s="157"/>
      <c r="BF9" s="157"/>
      <c r="BG9" s="157"/>
      <c r="BH9" s="157"/>
      <c r="BI9" s="157"/>
      <c r="BJ9" s="157"/>
    </row>
    <row r="10" spans="1:62">
      <c r="A10" s="157"/>
      <c r="B10" s="157"/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7"/>
      <c r="BE10" s="157"/>
      <c r="BF10" s="157"/>
      <c r="BG10" s="157"/>
      <c r="BH10" s="157"/>
      <c r="BI10" s="157"/>
      <c r="BJ10" s="157"/>
    </row>
    <row r="11" spans="1:62">
      <c r="A11" s="157"/>
      <c r="B11" s="157"/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  <c r="AX11" s="157"/>
      <c r="AY11" s="157"/>
      <c r="AZ11" s="157"/>
      <c r="BA11" s="157"/>
      <c r="BB11" s="157"/>
      <c r="BC11" s="157"/>
      <c r="BD11" s="157"/>
      <c r="BE11" s="157"/>
      <c r="BF11" s="157"/>
      <c r="BG11" s="157"/>
      <c r="BH11" s="157"/>
      <c r="BI11" s="157"/>
      <c r="BJ11" s="157"/>
    </row>
    <row r="12" spans="1:62">
      <c r="A12" s="157"/>
      <c r="B12" s="157"/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57"/>
      <c r="AP12" s="157"/>
      <c r="AQ12" s="157"/>
      <c r="AR12" s="157"/>
      <c r="AS12" s="157"/>
      <c r="AT12" s="157"/>
      <c r="AU12" s="157"/>
      <c r="AV12" s="157"/>
      <c r="AW12" s="157"/>
      <c r="AX12" s="157"/>
      <c r="AY12" s="157"/>
      <c r="AZ12" s="157"/>
      <c r="BA12" s="157"/>
      <c r="BB12" s="157"/>
      <c r="BC12" s="157"/>
      <c r="BD12" s="157"/>
      <c r="BE12" s="157"/>
      <c r="BF12" s="157"/>
      <c r="BG12" s="157"/>
      <c r="BH12" s="157"/>
      <c r="BI12" s="157"/>
      <c r="BJ12" s="157"/>
    </row>
    <row r="13" spans="1:62">
      <c r="A13" s="67" t="s">
        <v>217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7"/>
      <c r="AO13" s="157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7"/>
      <c r="BA13" s="157"/>
      <c r="BB13" s="157"/>
      <c r="BC13" s="157"/>
      <c r="BD13" s="157"/>
      <c r="BE13" s="157"/>
      <c r="BF13" s="157"/>
      <c r="BG13" s="157"/>
      <c r="BH13" s="157"/>
      <c r="BI13" s="157"/>
      <c r="BJ13" s="157"/>
    </row>
    <row r="14" spans="1:62">
      <c r="A14" s="66" t="s">
        <v>218</v>
      </c>
      <c r="B14" s="66"/>
      <c r="C14" s="66"/>
      <c r="D14" s="66"/>
      <c r="E14" s="66"/>
      <c r="F14" s="66"/>
      <c r="G14" s="158"/>
      <c r="H14" s="66" t="s">
        <v>219</v>
      </c>
      <c r="I14" s="66"/>
      <c r="J14" s="66"/>
      <c r="K14" s="66"/>
      <c r="L14" s="66"/>
      <c r="M14" s="66"/>
      <c r="N14" s="158"/>
      <c r="O14" s="66" t="s">
        <v>220</v>
      </c>
      <c r="P14" s="66"/>
      <c r="Q14" s="66"/>
      <c r="R14" s="66"/>
      <c r="S14" s="66"/>
      <c r="T14" s="66"/>
      <c r="U14" s="158"/>
      <c r="V14" s="66" t="s">
        <v>221</v>
      </c>
      <c r="W14" s="66"/>
      <c r="X14" s="66"/>
      <c r="Y14" s="66"/>
      <c r="Z14" s="66"/>
      <c r="AA14" s="66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</row>
    <row r="15" spans="1:62">
      <c r="A15" s="160"/>
      <c r="B15" s="160" t="s">
        <v>208</v>
      </c>
      <c r="C15" s="160" t="s">
        <v>209</v>
      </c>
      <c r="D15" s="160" t="s">
        <v>210</v>
      </c>
      <c r="E15" s="160" t="s">
        <v>211</v>
      </c>
      <c r="F15" s="160" t="s">
        <v>203</v>
      </c>
      <c r="G15" s="158"/>
      <c r="H15" s="160"/>
      <c r="I15" s="160" t="s">
        <v>208</v>
      </c>
      <c r="J15" s="160" t="s">
        <v>209</v>
      </c>
      <c r="K15" s="160" t="s">
        <v>210</v>
      </c>
      <c r="L15" s="160" t="s">
        <v>211</v>
      </c>
      <c r="M15" s="160" t="s">
        <v>203</v>
      </c>
      <c r="N15" s="158"/>
      <c r="O15" s="160"/>
      <c r="P15" s="160" t="s">
        <v>208</v>
      </c>
      <c r="Q15" s="160" t="s">
        <v>209</v>
      </c>
      <c r="R15" s="160" t="s">
        <v>210</v>
      </c>
      <c r="S15" s="160" t="s">
        <v>211</v>
      </c>
      <c r="T15" s="160" t="s">
        <v>203</v>
      </c>
      <c r="U15" s="158"/>
      <c r="V15" s="160"/>
      <c r="W15" s="160" t="s">
        <v>208</v>
      </c>
      <c r="X15" s="160" t="s">
        <v>209</v>
      </c>
      <c r="Y15" s="160" t="s">
        <v>210</v>
      </c>
      <c r="Z15" s="160" t="s">
        <v>211</v>
      </c>
      <c r="AA15" s="160" t="s">
        <v>203</v>
      </c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</row>
    <row r="16" spans="1:62">
      <c r="A16" s="160" t="s">
        <v>222</v>
      </c>
      <c r="B16" s="160">
        <v>530</v>
      </c>
      <c r="C16" s="160">
        <v>750</v>
      </c>
      <c r="D16" s="160">
        <v>0</v>
      </c>
      <c r="E16" s="160">
        <v>3000</v>
      </c>
      <c r="F16" s="160">
        <v>584.49379999999996</v>
      </c>
      <c r="G16" s="158"/>
      <c r="H16" s="160" t="s">
        <v>3</v>
      </c>
      <c r="I16" s="160">
        <v>0</v>
      </c>
      <c r="J16" s="160">
        <v>0</v>
      </c>
      <c r="K16" s="160">
        <v>12</v>
      </c>
      <c r="L16" s="160">
        <v>540</v>
      </c>
      <c r="M16" s="160">
        <v>18.370327</v>
      </c>
      <c r="N16" s="158"/>
      <c r="O16" s="160" t="s">
        <v>4</v>
      </c>
      <c r="P16" s="160">
        <v>0</v>
      </c>
      <c r="Q16" s="160">
        <v>0</v>
      </c>
      <c r="R16" s="160">
        <v>10</v>
      </c>
      <c r="S16" s="160">
        <v>100</v>
      </c>
      <c r="T16" s="160">
        <v>2.2797546</v>
      </c>
      <c r="U16" s="158"/>
      <c r="V16" s="160" t="s">
        <v>5</v>
      </c>
      <c r="W16" s="160">
        <v>0</v>
      </c>
      <c r="X16" s="160">
        <v>0</v>
      </c>
      <c r="Y16" s="160">
        <v>75</v>
      </c>
      <c r="Z16" s="160">
        <v>0</v>
      </c>
      <c r="AA16" s="160">
        <v>197.69811999999999</v>
      </c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  <c r="BJ16" s="157"/>
    </row>
    <row r="17" spans="1:62">
      <c r="A17" s="157"/>
      <c r="B17" s="157"/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  <c r="BJ17" s="157"/>
    </row>
    <row r="18" spans="1:62">
      <c r="A18" s="157"/>
      <c r="B18" s="157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  <c r="BJ18" s="157"/>
    </row>
    <row r="19" spans="1:62">
      <c r="A19" s="157"/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</row>
    <row r="20" spans="1:62">
      <c r="A20" s="157"/>
      <c r="B20" s="157"/>
      <c r="C20" s="157"/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  <c r="BJ20" s="157"/>
    </row>
    <row r="21" spans="1:62">
      <c r="A21" s="157"/>
      <c r="B21" s="157"/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</row>
    <row r="22" spans="1:62">
      <c r="A22" s="157"/>
      <c r="B22" s="157"/>
      <c r="C22" s="157"/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  <c r="BJ22" s="157"/>
    </row>
    <row r="23" spans="1:62">
      <c r="A23" s="67" t="s">
        <v>223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>
      <c r="A24" s="66" t="s">
        <v>224</v>
      </c>
      <c r="B24" s="66"/>
      <c r="C24" s="66"/>
      <c r="D24" s="66"/>
      <c r="E24" s="66"/>
      <c r="F24" s="66"/>
      <c r="G24" s="158"/>
      <c r="H24" s="66" t="s">
        <v>225</v>
      </c>
      <c r="I24" s="66"/>
      <c r="J24" s="66"/>
      <c r="K24" s="66"/>
      <c r="L24" s="66"/>
      <c r="M24" s="66"/>
      <c r="N24" s="158"/>
      <c r="O24" s="66" t="s">
        <v>226</v>
      </c>
      <c r="P24" s="66"/>
      <c r="Q24" s="66"/>
      <c r="R24" s="66"/>
      <c r="S24" s="66"/>
      <c r="T24" s="66"/>
      <c r="U24" s="158"/>
      <c r="V24" s="66" t="s">
        <v>227</v>
      </c>
      <c r="W24" s="66"/>
      <c r="X24" s="66"/>
      <c r="Y24" s="66"/>
      <c r="Z24" s="66"/>
      <c r="AA24" s="66"/>
      <c r="AB24" s="158"/>
      <c r="AC24" s="66" t="s">
        <v>228</v>
      </c>
      <c r="AD24" s="66"/>
      <c r="AE24" s="66"/>
      <c r="AF24" s="66"/>
      <c r="AG24" s="66"/>
      <c r="AH24" s="66"/>
      <c r="AI24" s="158"/>
      <c r="AJ24" s="66" t="s">
        <v>229</v>
      </c>
      <c r="AK24" s="66"/>
      <c r="AL24" s="66"/>
      <c r="AM24" s="66"/>
      <c r="AN24" s="66"/>
      <c r="AO24" s="66"/>
      <c r="AP24" s="158"/>
      <c r="AQ24" s="66" t="s">
        <v>230</v>
      </c>
      <c r="AR24" s="66"/>
      <c r="AS24" s="66"/>
      <c r="AT24" s="66"/>
      <c r="AU24" s="66"/>
      <c r="AV24" s="66"/>
      <c r="AW24" s="158"/>
      <c r="AX24" s="66" t="s">
        <v>231</v>
      </c>
      <c r="AY24" s="66"/>
      <c r="AZ24" s="66"/>
      <c r="BA24" s="66"/>
      <c r="BB24" s="66"/>
      <c r="BC24" s="66"/>
      <c r="BD24" s="158"/>
      <c r="BE24" s="66" t="s">
        <v>232</v>
      </c>
      <c r="BF24" s="66"/>
      <c r="BG24" s="66"/>
      <c r="BH24" s="66"/>
      <c r="BI24" s="66"/>
      <c r="BJ24" s="66"/>
    </row>
    <row r="25" spans="1:62">
      <c r="A25" s="160"/>
      <c r="B25" s="160" t="s">
        <v>208</v>
      </c>
      <c r="C25" s="160" t="s">
        <v>209</v>
      </c>
      <c r="D25" s="160" t="s">
        <v>210</v>
      </c>
      <c r="E25" s="160" t="s">
        <v>211</v>
      </c>
      <c r="F25" s="160" t="s">
        <v>203</v>
      </c>
      <c r="G25" s="158"/>
      <c r="H25" s="160"/>
      <c r="I25" s="160" t="s">
        <v>208</v>
      </c>
      <c r="J25" s="160" t="s">
        <v>209</v>
      </c>
      <c r="K25" s="160" t="s">
        <v>210</v>
      </c>
      <c r="L25" s="160" t="s">
        <v>211</v>
      </c>
      <c r="M25" s="160" t="s">
        <v>203</v>
      </c>
      <c r="N25" s="158"/>
      <c r="O25" s="160"/>
      <c r="P25" s="160" t="s">
        <v>208</v>
      </c>
      <c r="Q25" s="160" t="s">
        <v>209</v>
      </c>
      <c r="R25" s="160" t="s">
        <v>210</v>
      </c>
      <c r="S25" s="160" t="s">
        <v>211</v>
      </c>
      <c r="T25" s="160" t="s">
        <v>203</v>
      </c>
      <c r="U25" s="158"/>
      <c r="V25" s="160"/>
      <c r="W25" s="160" t="s">
        <v>208</v>
      </c>
      <c r="X25" s="160" t="s">
        <v>209</v>
      </c>
      <c r="Y25" s="160" t="s">
        <v>210</v>
      </c>
      <c r="Z25" s="160" t="s">
        <v>211</v>
      </c>
      <c r="AA25" s="160" t="s">
        <v>203</v>
      </c>
      <c r="AB25" s="158"/>
      <c r="AC25" s="160"/>
      <c r="AD25" s="160" t="s">
        <v>208</v>
      </c>
      <c r="AE25" s="160" t="s">
        <v>209</v>
      </c>
      <c r="AF25" s="160" t="s">
        <v>210</v>
      </c>
      <c r="AG25" s="160" t="s">
        <v>211</v>
      </c>
      <c r="AH25" s="160" t="s">
        <v>203</v>
      </c>
      <c r="AI25" s="158"/>
      <c r="AJ25" s="160"/>
      <c r="AK25" s="160" t="s">
        <v>208</v>
      </c>
      <c r="AL25" s="160" t="s">
        <v>209</v>
      </c>
      <c r="AM25" s="160" t="s">
        <v>210</v>
      </c>
      <c r="AN25" s="160" t="s">
        <v>211</v>
      </c>
      <c r="AO25" s="160" t="s">
        <v>203</v>
      </c>
      <c r="AP25" s="158"/>
      <c r="AQ25" s="160"/>
      <c r="AR25" s="160" t="s">
        <v>208</v>
      </c>
      <c r="AS25" s="160" t="s">
        <v>209</v>
      </c>
      <c r="AT25" s="160" t="s">
        <v>210</v>
      </c>
      <c r="AU25" s="160" t="s">
        <v>211</v>
      </c>
      <c r="AV25" s="160" t="s">
        <v>203</v>
      </c>
      <c r="AW25" s="158"/>
      <c r="AX25" s="160"/>
      <c r="AY25" s="160" t="s">
        <v>208</v>
      </c>
      <c r="AZ25" s="160" t="s">
        <v>209</v>
      </c>
      <c r="BA25" s="160" t="s">
        <v>210</v>
      </c>
      <c r="BB25" s="160" t="s">
        <v>211</v>
      </c>
      <c r="BC25" s="160" t="s">
        <v>203</v>
      </c>
      <c r="BD25" s="158"/>
      <c r="BE25" s="160"/>
      <c r="BF25" s="160" t="s">
        <v>208</v>
      </c>
      <c r="BG25" s="160" t="s">
        <v>209</v>
      </c>
      <c r="BH25" s="160" t="s">
        <v>210</v>
      </c>
      <c r="BI25" s="160" t="s">
        <v>211</v>
      </c>
      <c r="BJ25" s="160" t="s">
        <v>203</v>
      </c>
    </row>
    <row r="26" spans="1:62">
      <c r="A26" s="160" t="s">
        <v>8</v>
      </c>
      <c r="B26" s="160">
        <v>75</v>
      </c>
      <c r="C26" s="160">
        <v>100</v>
      </c>
      <c r="D26" s="160">
        <v>0</v>
      </c>
      <c r="E26" s="160">
        <v>2000</v>
      </c>
      <c r="F26" s="160">
        <v>123.47511</v>
      </c>
      <c r="G26" s="158"/>
      <c r="H26" s="160" t="s">
        <v>9</v>
      </c>
      <c r="I26" s="160">
        <v>1</v>
      </c>
      <c r="J26" s="160">
        <v>1.2</v>
      </c>
      <c r="K26" s="160">
        <v>0</v>
      </c>
      <c r="L26" s="160">
        <v>0</v>
      </c>
      <c r="M26" s="160">
        <v>2.2538106</v>
      </c>
      <c r="N26" s="158"/>
      <c r="O26" s="160" t="s">
        <v>10</v>
      </c>
      <c r="P26" s="160">
        <v>1.3</v>
      </c>
      <c r="Q26" s="160">
        <v>1.5</v>
      </c>
      <c r="R26" s="160">
        <v>0</v>
      </c>
      <c r="S26" s="160">
        <v>0</v>
      </c>
      <c r="T26" s="160">
        <v>1.4647920000000001</v>
      </c>
      <c r="U26" s="158"/>
      <c r="V26" s="160" t="s">
        <v>11</v>
      </c>
      <c r="W26" s="160">
        <v>12</v>
      </c>
      <c r="X26" s="160">
        <v>16</v>
      </c>
      <c r="Y26" s="160">
        <v>0</v>
      </c>
      <c r="Z26" s="160">
        <v>35</v>
      </c>
      <c r="AA26" s="160">
        <v>19.545542000000001</v>
      </c>
      <c r="AB26" s="158"/>
      <c r="AC26" s="160" t="s">
        <v>12</v>
      </c>
      <c r="AD26" s="160">
        <v>1.3</v>
      </c>
      <c r="AE26" s="160">
        <v>1.5</v>
      </c>
      <c r="AF26" s="160">
        <v>0</v>
      </c>
      <c r="AG26" s="160">
        <v>100</v>
      </c>
      <c r="AH26" s="160">
        <v>2.1644435</v>
      </c>
      <c r="AI26" s="158"/>
      <c r="AJ26" s="160" t="s">
        <v>233</v>
      </c>
      <c r="AK26" s="160">
        <v>320</v>
      </c>
      <c r="AL26" s="160">
        <v>400</v>
      </c>
      <c r="AM26" s="160">
        <v>0</v>
      </c>
      <c r="AN26" s="160">
        <v>1000</v>
      </c>
      <c r="AO26" s="160">
        <v>675.88793999999996</v>
      </c>
      <c r="AP26" s="158"/>
      <c r="AQ26" s="160" t="s">
        <v>13</v>
      </c>
      <c r="AR26" s="160">
        <v>2</v>
      </c>
      <c r="AS26" s="160">
        <v>2.4</v>
      </c>
      <c r="AT26" s="160">
        <v>0</v>
      </c>
      <c r="AU26" s="160">
        <v>0</v>
      </c>
      <c r="AV26" s="160">
        <v>7.3350705999999999</v>
      </c>
      <c r="AW26" s="158"/>
      <c r="AX26" s="160" t="s">
        <v>14</v>
      </c>
      <c r="AY26" s="160">
        <v>0</v>
      </c>
      <c r="AZ26" s="160">
        <v>0</v>
      </c>
      <c r="BA26" s="160">
        <v>5</v>
      </c>
      <c r="BB26" s="160">
        <v>0</v>
      </c>
      <c r="BC26" s="160">
        <v>2.0574466999999999</v>
      </c>
      <c r="BD26" s="158"/>
      <c r="BE26" s="160" t="s">
        <v>15</v>
      </c>
      <c r="BF26" s="160">
        <v>0</v>
      </c>
      <c r="BG26" s="160">
        <v>0</v>
      </c>
      <c r="BH26" s="160">
        <v>30</v>
      </c>
      <c r="BI26" s="160">
        <v>0</v>
      </c>
      <c r="BJ26" s="160">
        <v>0.80696749999999995</v>
      </c>
    </row>
    <row r="27" spans="1:62">
      <c r="A27" s="157"/>
      <c r="B27" s="157"/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  <c r="AX27" s="157"/>
      <c r="AY27" s="157"/>
      <c r="AZ27" s="157"/>
      <c r="BA27" s="157"/>
      <c r="BB27" s="157"/>
      <c r="BC27" s="157"/>
      <c r="BD27" s="157"/>
      <c r="BE27" s="157"/>
      <c r="BF27" s="157"/>
      <c r="BG27" s="157"/>
      <c r="BH27" s="157"/>
      <c r="BI27" s="157"/>
      <c r="BJ27" s="157"/>
    </row>
    <row r="28" spans="1:62">
      <c r="A28" s="157"/>
      <c r="B28" s="157"/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57"/>
      <c r="AT28" s="157"/>
      <c r="AU28" s="157"/>
      <c r="AV28" s="157"/>
      <c r="AW28" s="157"/>
      <c r="AX28" s="157"/>
      <c r="AY28" s="157"/>
      <c r="AZ28" s="157"/>
      <c r="BA28" s="157"/>
      <c r="BB28" s="157"/>
      <c r="BC28" s="157"/>
      <c r="BD28" s="157"/>
      <c r="BE28" s="157"/>
      <c r="BF28" s="157"/>
      <c r="BG28" s="157"/>
      <c r="BH28" s="157"/>
      <c r="BI28" s="157"/>
      <c r="BJ28" s="157"/>
    </row>
    <row r="29" spans="1:62">
      <c r="A29" s="157"/>
      <c r="B29" s="157"/>
      <c r="C29" s="157"/>
      <c r="D29" s="157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  <c r="AW29" s="157"/>
      <c r="AX29" s="157"/>
      <c r="AY29" s="157"/>
      <c r="AZ29" s="157"/>
      <c r="BA29" s="157"/>
      <c r="BB29" s="157"/>
      <c r="BC29" s="157"/>
      <c r="BD29" s="157"/>
      <c r="BE29" s="157"/>
      <c r="BF29" s="157"/>
      <c r="BG29" s="157"/>
      <c r="BH29" s="157"/>
      <c r="BI29" s="157"/>
      <c r="BJ29" s="157"/>
    </row>
    <row r="30" spans="1:62">
      <c r="A30" s="157"/>
      <c r="B30" s="157"/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  <c r="BJ30" s="157"/>
    </row>
    <row r="31" spans="1:62">
      <c r="A31" s="157"/>
      <c r="B31" s="157"/>
      <c r="C31" s="157"/>
      <c r="D31" s="157"/>
      <c r="E31" s="157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/>
      <c r="AP31" s="157"/>
      <c r="AQ31" s="157"/>
      <c r="AR31" s="157"/>
      <c r="AS31" s="157"/>
      <c r="AT31" s="157"/>
      <c r="AU31" s="157"/>
      <c r="AV31" s="157"/>
      <c r="AW31" s="157"/>
      <c r="AX31" s="157"/>
      <c r="AY31" s="157"/>
      <c r="AZ31" s="157"/>
      <c r="BA31" s="157"/>
      <c r="BB31" s="157"/>
      <c r="BC31" s="157"/>
      <c r="BD31" s="157"/>
      <c r="BE31" s="157"/>
      <c r="BF31" s="157"/>
      <c r="BG31" s="157"/>
      <c r="BH31" s="157"/>
      <c r="BI31" s="157"/>
      <c r="BJ31" s="157"/>
    </row>
    <row r="32" spans="1:62">
      <c r="A32" s="157"/>
      <c r="B32" s="157"/>
      <c r="C32" s="157"/>
      <c r="D32" s="157"/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  <c r="AW32" s="157"/>
      <c r="AX32" s="157"/>
      <c r="AY32" s="157"/>
      <c r="AZ32" s="157"/>
      <c r="BA32" s="157"/>
      <c r="BB32" s="157"/>
      <c r="BC32" s="157"/>
      <c r="BD32" s="157"/>
      <c r="BE32" s="157"/>
      <c r="BF32" s="157"/>
      <c r="BG32" s="157"/>
      <c r="BH32" s="157"/>
      <c r="BI32" s="157"/>
      <c r="BJ32" s="157"/>
    </row>
    <row r="33" spans="1:68">
      <c r="A33" s="67" t="s">
        <v>234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61"/>
      <c r="BL33" s="61"/>
      <c r="BM33" s="61"/>
      <c r="BN33" s="61"/>
      <c r="BO33" s="61"/>
      <c r="BP33" s="61"/>
    </row>
    <row r="34" spans="1:68">
      <c r="A34" s="66" t="s">
        <v>235</v>
      </c>
      <c r="B34" s="66"/>
      <c r="C34" s="66"/>
      <c r="D34" s="66"/>
      <c r="E34" s="66"/>
      <c r="F34" s="66"/>
      <c r="G34" s="158"/>
      <c r="H34" s="66" t="s">
        <v>236</v>
      </c>
      <c r="I34" s="66"/>
      <c r="J34" s="66"/>
      <c r="K34" s="66"/>
      <c r="L34" s="66"/>
      <c r="M34" s="66"/>
      <c r="N34" s="158"/>
      <c r="O34" s="66" t="s">
        <v>237</v>
      </c>
      <c r="P34" s="66"/>
      <c r="Q34" s="66"/>
      <c r="R34" s="66"/>
      <c r="S34" s="66"/>
      <c r="T34" s="66"/>
      <c r="U34" s="158"/>
      <c r="V34" s="66" t="s">
        <v>238</v>
      </c>
      <c r="W34" s="66"/>
      <c r="X34" s="66"/>
      <c r="Y34" s="66"/>
      <c r="Z34" s="66"/>
      <c r="AA34" s="66"/>
      <c r="AB34" s="158"/>
      <c r="AC34" s="66" t="s">
        <v>239</v>
      </c>
      <c r="AD34" s="66"/>
      <c r="AE34" s="66"/>
      <c r="AF34" s="66"/>
      <c r="AG34" s="66"/>
      <c r="AH34" s="66"/>
      <c r="AI34" s="158"/>
      <c r="AJ34" s="66" t="s">
        <v>240</v>
      </c>
      <c r="AK34" s="66"/>
      <c r="AL34" s="66"/>
      <c r="AM34" s="66"/>
      <c r="AN34" s="66"/>
      <c r="AO34" s="66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8"/>
    </row>
    <row r="35" spans="1:68">
      <c r="A35" s="160"/>
      <c r="B35" s="160" t="s">
        <v>208</v>
      </c>
      <c r="C35" s="160" t="s">
        <v>209</v>
      </c>
      <c r="D35" s="160" t="s">
        <v>210</v>
      </c>
      <c r="E35" s="160" t="s">
        <v>211</v>
      </c>
      <c r="F35" s="160" t="s">
        <v>203</v>
      </c>
      <c r="G35" s="158"/>
      <c r="H35" s="160"/>
      <c r="I35" s="160" t="s">
        <v>208</v>
      </c>
      <c r="J35" s="160" t="s">
        <v>209</v>
      </c>
      <c r="K35" s="160" t="s">
        <v>210</v>
      </c>
      <c r="L35" s="160" t="s">
        <v>211</v>
      </c>
      <c r="M35" s="160" t="s">
        <v>203</v>
      </c>
      <c r="N35" s="158"/>
      <c r="O35" s="160"/>
      <c r="P35" s="160" t="s">
        <v>208</v>
      </c>
      <c r="Q35" s="160" t="s">
        <v>209</v>
      </c>
      <c r="R35" s="160" t="s">
        <v>210</v>
      </c>
      <c r="S35" s="160" t="s">
        <v>211</v>
      </c>
      <c r="T35" s="160" t="s">
        <v>203</v>
      </c>
      <c r="U35" s="158"/>
      <c r="V35" s="160"/>
      <c r="W35" s="160" t="s">
        <v>208</v>
      </c>
      <c r="X35" s="160" t="s">
        <v>209</v>
      </c>
      <c r="Y35" s="160" t="s">
        <v>210</v>
      </c>
      <c r="Z35" s="160" t="s">
        <v>211</v>
      </c>
      <c r="AA35" s="160" t="s">
        <v>203</v>
      </c>
      <c r="AB35" s="158"/>
      <c r="AC35" s="160"/>
      <c r="AD35" s="160" t="s">
        <v>208</v>
      </c>
      <c r="AE35" s="160" t="s">
        <v>209</v>
      </c>
      <c r="AF35" s="160" t="s">
        <v>210</v>
      </c>
      <c r="AG35" s="160" t="s">
        <v>211</v>
      </c>
      <c r="AH35" s="160" t="s">
        <v>203</v>
      </c>
      <c r="AI35" s="158"/>
      <c r="AJ35" s="160"/>
      <c r="AK35" s="160" t="s">
        <v>208</v>
      </c>
      <c r="AL35" s="160" t="s">
        <v>209</v>
      </c>
      <c r="AM35" s="160" t="s">
        <v>210</v>
      </c>
      <c r="AN35" s="160" t="s">
        <v>211</v>
      </c>
      <c r="AO35" s="160" t="s">
        <v>203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  <c r="BJ35" s="158"/>
    </row>
    <row r="36" spans="1:68">
      <c r="A36" s="160" t="s">
        <v>17</v>
      </c>
      <c r="B36" s="160">
        <v>600</v>
      </c>
      <c r="C36" s="160">
        <v>750</v>
      </c>
      <c r="D36" s="160">
        <v>0</v>
      </c>
      <c r="E36" s="160">
        <v>2000</v>
      </c>
      <c r="F36" s="160">
        <v>570.83479999999997</v>
      </c>
      <c r="G36" s="158"/>
      <c r="H36" s="160" t="s">
        <v>18</v>
      </c>
      <c r="I36" s="160">
        <v>580</v>
      </c>
      <c r="J36" s="160">
        <v>700</v>
      </c>
      <c r="K36" s="160">
        <v>0</v>
      </c>
      <c r="L36" s="160">
        <v>3500</v>
      </c>
      <c r="M36" s="160">
        <v>1375.7521999999999</v>
      </c>
      <c r="N36" s="158"/>
      <c r="O36" s="160" t="s">
        <v>19</v>
      </c>
      <c r="P36" s="160">
        <v>0</v>
      </c>
      <c r="Q36" s="160">
        <v>0</v>
      </c>
      <c r="R36" s="160">
        <v>1500</v>
      </c>
      <c r="S36" s="160">
        <v>2000</v>
      </c>
      <c r="T36" s="160">
        <v>8538.9159999999993</v>
      </c>
      <c r="U36" s="158"/>
      <c r="V36" s="160" t="s">
        <v>20</v>
      </c>
      <c r="W36" s="160">
        <v>0</v>
      </c>
      <c r="X36" s="160">
        <v>0</v>
      </c>
      <c r="Y36" s="160">
        <v>3500</v>
      </c>
      <c r="Z36" s="160">
        <v>0</v>
      </c>
      <c r="AA36" s="160">
        <v>4041.8613</v>
      </c>
      <c r="AB36" s="158"/>
      <c r="AC36" s="160" t="s">
        <v>21</v>
      </c>
      <c r="AD36" s="160">
        <v>0</v>
      </c>
      <c r="AE36" s="160">
        <v>0</v>
      </c>
      <c r="AF36" s="160">
        <v>2300</v>
      </c>
      <c r="AG36" s="160">
        <v>0</v>
      </c>
      <c r="AH36" s="160">
        <v>159.10432</v>
      </c>
      <c r="AI36" s="158"/>
      <c r="AJ36" s="160" t="s">
        <v>22</v>
      </c>
      <c r="AK36" s="160">
        <v>305</v>
      </c>
      <c r="AL36" s="160">
        <v>370</v>
      </c>
      <c r="AM36" s="160">
        <v>0</v>
      </c>
      <c r="AN36" s="160">
        <v>350</v>
      </c>
      <c r="AO36" s="160">
        <v>111.94493</v>
      </c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  <c r="BJ36" s="158"/>
    </row>
    <row r="37" spans="1:68">
      <c r="A37" s="157"/>
      <c r="B37" s="157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</row>
    <row r="38" spans="1:68">
      <c r="A38" s="157"/>
      <c r="B38" s="157"/>
      <c r="C38" s="157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</row>
    <row r="39" spans="1:68">
      <c r="A39" s="157"/>
      <c r="B39" s="157"/>
      <c r="C39" s="157"/>
      <c r="D39" s="157"/>
      <c r="E39" s="157"/>
      <c r="F39" s="157"/>
      <c r="G39" s="157"/>
      <c r="H39" s="157"/>
      <c r="I39" s="157"/>
      <c r="J39" s="157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</row>
    <row r="40" spans="1:68">
      <c r="A40" s="157"/>
      <c r="B40" s="157"/>
      <c r="C40" s="157"/>
      <c r="D40" s="157"/>
      <c r="E40" s="157"/>
      <c r="F40" s="157"/>
      <c r="G40" s="157"/>
      <c r="H40" s="157"/>
      <c r="I40" s="157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</row>
    <row r="41" spans="1:68">
      <c r="A41" s="157"/>
      <c r="B41" s="157"/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7"/>
      <c r="AO41" s="157"/>
      <c r="AP41" s="157"/>
      <c r="AQ41" s="157"/>
      <c r="AR41" s="157"/>
      <c r="AS41" s="157"/>
      <c r="AT41" s="157"/>
      <c r="AU41" s="157"/>
      <c r="AV41" s="157"/>
      <c r="AW41" s="157"/>
      <c r="AX41" s="157"/>
      <c r="AY41" s="157"/>
      <c r="AZ41" s="157"/>
      <c r="BA41" s="157"/>
      <c r="BB41" s="157"/>
      <c r="BC41" s="157"/>
      <c r="BD41" s="157"/>
      <c r="BE41" s="157"/>
      <c r="BF41" s="157"/>
      <c r="BG41" s="157"/>
      <c r="BH41" s="157"/>
      <c r="BI41" s="157"/>
      <c r="BJ41" s="157"/>
    </row>
    <row r="42" spans="1:68">
      <c r="A42" s="157"/>
      <c r="B42" s="157"/>
      <c r="C42" s="157"/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  <c r="AA42" s="157"/>
      <c r="AB42" s="157"/>
      <c r="AC42" s="157"/>
      <c r="AD42" s="157"/>
      <c r="AE42" s="157"/>
      <c r="AF42" s="157"/>
      <c r="AG42" s="157"/>
      <c r="AH42" s="157"/>
      <c r="AI42" s="157"/>
      <c r="AJ42" s="157"/>
      <c r="AK42" s="157"/>
      <c r="AL42" s="157"/>
      <c r="AM42" s="157"/>
      <c r="AN42" s="157"/>
      <c r="AO42" s="157"/>
      <c r="AP42" s="157"/>
      <c r="AQ42" s="157"/>
      <c r="AR42" s="157"/>
      <c r="AS42" s="157"/>
      <c r="AT42" s="157"/>
      <c r="AU42" s="157"/>
      <c r="AV42" s="157"/>
      <c r="AW42" s="157"/>
      <c r="AX42" s="157"/>
      <c r="AY42" s="157"/>
      <c r="AZ42" s="157"/>
      <c r="BA42" s="157"/>
      <c r="BB42" s="157"/>
      <c r="BC42" s="157"/>
      <c r="BD42" s="157"/>
      <c r="BE42" s="157"/>
      <c r="BF42" s="157"/>
      <c r="BG42" s="157"/>
      <c r="BH42" s="157"/>
      <c r="BI42" s="157"/>
      <c r="BJ42" s="157"/>
    </row>
    <row r="43" spans="1:68">
      <c r="A43" s="67" t="s">
        <v>241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</row>
    <row r="44" spans="1:68">
      <c r="A44" s="66" t="s">
        <v>242</v>
      </c>
      <c r="B44" s="66"/>
      <c r="C44" s="66"/>
      <c r="D44" s="66"/>
      <c r="E44" s="66"/>
      <c r="F44" s="66"/>
      <c r="G44" s="158"/>
      <c r="H44" s="66" t="s">
        <v>243</v>
      </c>
      <c r="I44" s="66"/>
      <c r="J44" s="66"/>
      <c r="K44" s="66"/>
      <c r="L44" s="66"/>
      <c r="M44" s="66"/>
      <c r="N44" s="158"/>
      <c r="O44" s="66" t="s">
        <v>244</v>
      </c>
      <c r="P44" s="66"/>
      <c r="Q44" s="66"/>
      <c r="R44" s="66"/>
      <c r="S44" s="66"/>
      <c r="T44" s="66"/>
      <c r="U44" s="158"/>
      <c r="V44" s="66" t="s">
        <v>245</v>
      </c>
      <c r="W44" s="66"/>
      <c r="X44" s="66"/>
      <c r="Y44" s="66"/>
      <c r="Z44" s="66"/>
      <c r="AA44" s="66"/>
      <c r="AB44" s="158"/>
      <c r="AC44" s="66" t="s">
        <v>246</v>
      </c>
      <c r="AD44" s="66"/>
      <c r="AE44" s="66"/>
      <c r="AF44" s="66"/>
      <c r="AG44" s="66"/>
      <c r="AH44" s="66"/>
      <c r="AI44" s="158"/>
      <c r="AJ44" s="66" t="s">
        <v>247</v>
      </c>
      <c r="AK44" s="66"/>
      <c r="AL44" s="66"/>
      <c r="AM44" s="66"/>
      <c r="AN44" s="66"/>
      <c r="AO44" s="66"/>
      <c r="AP44" s="158"/>
      <c r="AQ44" s="66" t="s">
        <v>248</v>
      </c>
      <c r="AR44" s="66"/>
      <c r="AS44" s="66"/>
      <c r="AT44" s="66"/>
      <c r="AU44" s="66"/>
      <c r="AV44" s="66"/>
      <c r="AW44" s="158"/>
      <c r="AX44" s="66" t="s">
        <v>249</v>
      </c>
      <c r="AY44" s="66"/>
      <c r="AZ44" s="66"/>
      <c r="BA44" s="66"/>
      <c r="BB44" s="66"/>
      <c r="BC44" s="66"/>
      <c r="BD44" s="158"/>
      <c r="BE44" s="66" t="s">
        <v>250</v>
      </c>
      <c r="BF44" s="66"/>
      <c r="BG44" s="66"/>
      <c r="BH44" s="66"/>
      <c r="BI44" s="66"/>
      <c r="BJ44" s="66"/>
    </row>
    <row r="45" spans="1:68">
      <c r="A45" s="160"/>
      <c r="B45" s="160" t="s">
        <v>208</v>
      </c>
      <c r="C45" s="160" t="s">
        <v>209</v>
      </c>
      <c r="D45" s="160" t="s">
        <v>210</v>
      </c>
      <c r="E45" s="160" t="s">
        <v>211</v>
      </c>
      <c r="F45" s="160" t="s">
        <v>203</v>
      </c>
      <c r="G45" s="158"/>
      <c r="H45" s="160"/>
      <c r="I45" s="160" t="s">
        <v>208</v>
      </c>
      <c r="J45" s="160" t="s">
        <v>209</v>
      </c>
      <c r="K45" s="160" t="s">
        <v>210</v>
      </c>
      <c r="L45" s="160" t="s">
        <v>211</v>
      </c>
      <c r="M45" s="160" t="s">
        <v>203</v>
      </c>
      <c r="N45" s="158"/>
      <c r="O45" s="160"/>
      <c r="P45" s="160" t="s">
        <v>208</v>
      </c>
      <c r="Q45" s="160" t="s">
        <v>209</v>
      </c>
      <c r="R45" s="160" t="s">
        <v>210</v>
      </c>
      <c r="S45" s="160" t="s">
        <v>211</v>
      </c>
      <c r="T45" s="160" t="s">
        <v>203</v>
      </c>
      <c r="U45" s="158"/>
      <c r="V45" s="160"/>
      <c r="W45" s="160" t="s">
        <v>208</v>
      </c>
      <c r="X45" s="160" t="s">
        <v>209</v>
      </c>
      <c r="Y45" s="160" t="s">
        <v>210</v>
      </c>
      <c r="Z45" s="160" t="s">
        <v>211</v>
      </c>
      <c r="AA45" s="160" t="s">
        <v>203</v>
      </c>
      <c r="AB45" s="158"/>
      <c r="AC45" s="160"/>
      <c r="AD45" s="160" t="s">
        <v>208</v>
      </c>
      <c r="AE45" s="160" t="s">
        <v>209</v>
      </c>
      <c r="AF45" s="160" t="s">
        <v>210</v>
      </c>
      <c r="AG45" s="160" t="s">
        <v>211</v>
      </c>
      <c r="AH45" s="160" t="s">
        <v>203</v>
      </c>
      <c r="AI45" s="158"/>
      <c r="AJ45" s="160"/>
      <c r="AK45" s="160" t="s">
        <v>208</v>
      </c>
      <c r="AL45" s="160" t="s">
        <v>209</v>
      </c>
      <c r="AM45" s="160" t="s">
        <v>210</v>
      </c>
      <c r="AN45" s="160" t="s">
        <v>211</v>
      </c>
      <c r="AO45" s="160" t="s">
        <v>203</v>
      </c>
      <c r="AP45" s="158"/>
      <c r="AQ45" s="160"/>
      <c r="AR45" s="160" t="s">
        <v>208</v>
      </c>
      <c r="AS45" s="160" t="s">
        <v>209</v>
      </c>
      <c r="AT45" s="160" t="s">
        <v>210</v>
      </c>
      <c r="AU45" s="160" t="s">
        <v>211</v>
      </c>
      <c r="AV45" s="160" t="s">
        <v>203</v>
      </c>
      <c r="AW45" s="158"/>
      <c r="AX45" s="160"/>
      <c r="AY45" s="160" t="s">
        <v>208</v>
      </c>
      <c r="AZ45" s="160" t="s">
        <v>209</v>
      </c>
      <c r="BA45" s="160" t="s">
        <v>210</v>
      </c>
      <c r="BB45" s="160" t="s">
        <v>211</v>
      </c>
      <c r="BC45" s="160" t="s">
        <v>203</v>
      </c>
      <c r="BD45" s="158"/>
      <c r="BE45" s="160"/>
      <c r="BF45" s="160" t="s">
        <v>208</v>
      </c>
      <c r="BG45" s="160" t="s">
        <v>209</v>
      </c>
      <c r="BH45" s="160" t="s">
        <v>210</v>
      </c>
      <c r="BI45" s="160" t="s">
        <v>211</v>
      </c>
      <c r="BJ45" s="160" t="s">
        <v>203</v>
      </c>
    </row>
    <row r="46" spans="1:68">
      <c r="A46" s="160" t="s">
        <v>23</v>
      </c>
      <c r="B46" s="160">
        <v>7</v>
      </c>
      <c r="C46" s="160">
        <v>10</v>
      </c>
      <c r="D46" s="160">
        <v>0</v>
      </c>
      <c r="E46" s="160">
        <v>45</v>
      </c>
      <c r="F46" s="160">
        <v>21.190412999999999</v>
      </c>
      <c r="G46" s="158"/>
      <c r="H46" s="160" t="s">
        <v>24</v>
      </c>
      <c r="I46" s="160">
        <v>8</v>
      </c>
      <c r="J46" s="160">
        <v>9</v>
      </c>
      <c r="K46" s="160">
        <v>0</v>
      </c>
      <c r="L46" s="160">
        <v>35</v>
      </c>
      <c r="M46" s="160">
        <v>13.526908000000001</v>
      </c>
      <c r="N46" s="158"/>
      <c r="O46" s="160" t="s">
        <v>251</v>
      </c>
      <c r="P46" s="160">
        <v>600</v>
      </c>
      <c r="Q46" s="160">
        <v>800</v>
      </c>
      <c r="R46" s="160">
        <v>0</v>
      </c>
      <c r="S46" s="160">
        <v>10000</v>
      </c>
      <c r="T46" s="160">
        <v>656.48649999999998</v>
      </c>
      <c r="U46" s="158"/>
      <c r="V46" s="160" t="s">
        <v>29</v>
      </c>
      <c r="W46" s="160">
        <v>0</v>
      </c>
      <c r="X46" s="160">
        <v>0</v>
      </c>
      <c r="Y46" s="160">
        <v>3</v>
      </c>
      <c r="Z46" s="160">
        <v>10</v>
      </c>
      <c r="AA46" s="160">
        <v>3.5352908000000002E-2</v>
      </c>
      <c r="AB46" s="158"/>
      <c r="AC46" s="160" t="s">
        <v>25</v>
      </c>
      <c r="AD46" s="160">
        <v>0</v>
      </c>
      <c r="AE46" s="160">
        <v>0</v>
      </c>
      <c r="AF46" s="160">
        <v>4</v>
      </c>
      <c r="AG46" s="160">
        <v>11</v>
      </c>
      <c r="AH46" s="160">
        <v>5.1247783</v>
      </c>
      <c r="AI46" s="158"/>
      <c r="AJ46" s="160" t="s">
        <v>26</v>
      </c>
      <c r="AK46" s="160">
        <v>95</v>
      </c>
      <c r="AL46" s="160">
        <v>150</v>
      </c>
      <c r="AM46" s="160">
        <v>0</v>
      </c>
      <c r="AN46" s="160">
        <v>2400</v>
      </c>
      <c r="AO46" s="160">
        <v>136.65058999999999</v>
      </c>
      <c r="AP46" s="158"/>
      <c r="AQ46" s="160" t="s">
        <v>27</v>
      </c>
      <c r="AR46" s="160">
        <v>50</v>
      </c>
      <c r="AS46" s="160">
        <v>60</v>
      </c>
      <c r="AT46" s="160">
        <v>0</v>
      </c>
      <c r="AU46" s="160">
        <v>400</v>
      </c>
      <c r="AV46" s="160">
        <v>102.08813000000001</v>
      </c>
      <c r="AW46" s="158"/>
      <c r="AX46" s="160" t="s">
        <v>252</v>
      </c>
      <c r="AY46" s="160"/>
      <c r="AZ46" s="160"/>
      <c r="BA46" s="160"/>
      <c r="BB46" s="160"/>
      <c r="BC46" s="160"/>
      <c r="BD46" s="158"/>
      <c r="BE46" s="160" t="s">
        <v>253</v>
      </c>
      <c r="BF46" s="160"/>
      <c r="BG46" s="160"/>
      <c r="BH46" s="160"/>
      <c r="BI46" s="160"/>
      <c r="BJ46" s="160"/>
    </row>
  </sheetData>
  <mergeCells count="38"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:Z3"/>
    <mergeCell ref="U4:Z4"/>
    <mergeCell ref="A4:C4"/>
    <mergeCell ref="E4:H4"/>
    <mergeCell ref="N4:S4"/>
    <mergeCell ref="J4:L4"/>
    <mergeCell ref="A23:BJ23"/>
    <mergeCell ref="AX24:BC24"/>
    <mergeCell ref="BE24:BJ24"/>
    <mergeCell ref="A24:F24"/>
    <mergeCell ref="H24:M24"/>
    <mergeCell ref="O24:T24"/>
    <mergeCell ref="V24:AA24"/>
    <mergeCell ref="AJ34:AO3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156" customFormat="1">
      <c r="A2" s="156" t="s">
        <v>281</v>
      </c>
      <c r="B2" s="156" t="s">
        <v>282</v>
      </c>
      <c r="C2" s="156" t="s">
        <v>278</v>
      </c>
      <c r="D2" s="156">
        <v>58</v>
      </c>
      <c r="E2" s="156">
        <v>2393.6774999999998</v>
      </c>
      <c r="F2" s="156">
        <v>423.55376999999999</v>
      </c>
      <c r="G2" s="156">
        <v>37.766148000000001</v>
      </c>
      <c r="H2" s="156">
        <v>22.156126</v>
      </c>
      <c r="I2" s="156">
        <v>15.61002</v>
      </c>
      <c r="J2" s="156">
        <v>73.786779999999993</v>
      </c>
      <c r="K2" s="156">
        <v>48.690066999999999</v>
      </c>
      <c r="L2" s="156">
        <v>25.096717999999999</v>
      </c>
      <c r="M2" s="156">
        <v>32.327820000000003</v>
      </c>
      <c r="N2" s="156">
        <v>2.338225</v>
      </c>
      <c r="O2" s="156">
        <v>16.814499000000001</v>
      </c>
      <c r="P2" s="156">
        <v>1116.2722000000001</v>
      </c>
      <c r="Q2" s="156">
        <v>35.481236000000003</v>
      </c>
      <c r="R2" s="156">
        <v>584.49379999999996</v>
      </c>
      <c r="S2" s="156">
        <v>66.238929999999996</v>
      </c>
      <c r="T2" s="156">
        <v>6219.0590000000002</v>
      </c>
      <c r="U2" s="156">
        <v>2.2797546</v>
      </c>
      <c r="V2" s="156">
        <v>18.370327</v>
      </c>
      <c r="W2" s="156">
        <v>197.69811999999999</v>
      </c>
      <c r="X2" s="156">
        <v>123.47511</v>
      </c>
      <c r="Y2" s="156">
        <v>2.2538106</v>
      </c>
      <c r="Z2" s="156">
        <v>1.4647920000000001</v>
      </c>
      <c r="AA2" s="156">
        <v>19.545542000000001</v>
      </c>
      <c r="AB2" s="156">
        <v>2.1644435</v>
      </c>
      <c r="AC2" s="156">
        <v>675.88793999999996</v>
      </c>
      <c r="AD2" s="156">
        <v>7.3350705999999999</v>
      </c>
      <c r="AE2" s="156">
        <v>2.0574466999999999</v>
      </c>
      <c r="AF2" s="156">
        <v>0.80696749999999995</v>
      </c>
      <c r="AG2" s="156">
        <v>570.83479999999997</v>
      </c>
      <c r="AH2" s="156">
        <v>402.74495999999999</v>
      </c>
      <c r="AI2" s="156">
        <v>168.08984000000001</v>
      </c>
      <c r="AJ2" s="156">
        <v>1375.7521999999999</v>
      </c>
      <c r="AK2" s="156">
        <v>8538.9159999999993</v>
      </c>
      <c r="AL2" s="156">
        <v>159.10432</v>
      </c>
      <c r="AM2" s="156">
        <v>4041.8613</v>
      </c>
      <c r="AN2" s="156">
        <v>111.94493</v>
      </c>
      <c r="AO2" s="156">
        <v>21.190412999999999</v>
      </c>
      <c r="AP2" s="156">
        <v>17.769082999999998</v>
      </c>
      <c r="AQ2" s="156">
        <v>3.4213293</v>
      </c>
      <c r="AR2" s="156">
        <v>13.526908000000001</v>
      </c>
      <c r="AS2" s="156">
        <v>656.48649999999998</v>
      </c>
      <c r="AT2" s="156">
        <v>3.5352908000000002E-2</v>
      </c>
      <c r="AU2" s="156">
        <v>5.1247783</v>
      </c>
      <c r="AV2" s="156">
        <v>136.65058999999999</v>
      </c>
      <c r="AW2" s="156">
        <v>102.08813000000001</v>
      </c>
      <c r="AX2" s="156">
        <v>0.15104980000000001</v>
      </c>
      <c r="AY2" s="156">
        <v>1.0043721999999999</v>
      </c>
      <c r="AZ2" s="156">
        <v>170.2166</v>
      </c>
      <c r="BA2" s="156">
        <v>34.050167000000002</v>
      </c>
      <c r="BB2" s="156">
        <v>10.480486000000001</v>
      </c>
      <c r="BC2" s="156">
        <v>12.563423</v>
      </c>
      <c r="BD2" s="156">
        <v>11.001863</v>
      </c>
      <c r="BE2" s="156">
        <v>0.71818519999999997</v>
      </c>
      <c r="BF2" s="156">
        <v>3.8872743000000001</v>
      </c>
      <c r="BG2" s="156">
        <v>1.1518281E-3</v>
      </c>
      <c r="BH2" s="156">
        <v>1.1631465000000001E-2</v>
      </c>
      <c r="BI2" s="156">
        <v>8.7015970000000002E-3</v>
      </c>
      <c r="BJ2" s="156">
        <v>4.7710574999999998E-2</v>
      </c>
      <c r="BK2" s="156">
        <v>8.8602166000000004E-5</v>
      </c>
      <c r="BL2" s="156">
        <v>0.32254630000000001</v>
      </c>
      <c r="BM2" s="156">
        <v>4.176571</v>
      </c>
      <c r="BN2" s="156">
        <v>1.2651654000000001</v>
      </c>
      <c r="BO2" s="156">
        <v>59.332599999999999</v>
      </c>
      <c r="BP2" s="156">
        <v>12.543400999999999</v>
      </c>
      <c r="BQ2" s="156">
        <v>19.689468000000002</v>
      </c>
      <c r="BR2" s="156">
        <v>67.42783</v>
      </c>
      <c r="BS2" s="156">
        <v>14.447481</v>
      </c>
      <c r="BT2" s="156">
        <v>15.323109000000001</v>
      </c>
      <c r="BU2" s="156">
        <v>2.0062847000000002E-2</v>
      </c>
      <c r="BV2" s="156">
        <v>4.1305452999999999E-2</v>
      </c>
      <c r="BW2" s="156">
        <v>0.98743539999999996</v>
      </c>
      <c r="BX2" s="156">
        <v>1.1901104</v>
      </c>
      <c r="BY2" s="156">
        <v>8.7694034000000004E-2</v>
      </c>
      <c r="BZ2" s="156">
        <v>5.4264394999999999E-4</v>
      </c>
      <c r="CA2" s="156">
        <v>0.39131664999999999</v>
      </c>
      <c r="CB2" s="156">
        <v>3.1334050000000002E-2</v>
      </c>
      <c r="CC2" s="156">
        <v>0.12701530999999999</v>
      </c>
      <c r="CD2" s="156">
        <v>1.030832</v>
      </c>
      <c r="CE2" s="156">
        <v>3.5157821999999998E-2</v>
      </c>
      <c r="CF2" s="156">
        <v>0.16756070000000001</v>
      </c>
      <c r="CG2" s="156">
        <v>0</v>
      </c>
      <c r="CH2" s="156">
        <v>2.4842889999999999E-2</v>
      </c>
      <c r="CI2" s="156">
        <v>2.5327988E-3</v>
      </c>
      <c r="CJ2" s="156">
        <v>2.0412924000000001</v>
      </c>
      <c r="CK2" s="156">
        <v>8.3915759999999995E-3</v>
      </c>
      <c r="CL2" s="156">
        <v>0.2963713</v>
      </c>
      <c r="CM2" s="156">
        <v>3.7650527999999999</v>
      </c>
      <c r="CN2" s="156">
        <v>2783.6129999999998</v>
      </c>
      <c r="CO2" s="156">
        <v>4690.43</v>
      </c>
      <c r="CP2" s="156">
        <v>2180.1453000000001</v>
      </c>
      <c r="CQ2" s="156">
        <v>905.09720000000004</v>
      </c>
      <c r="CR2" s="156">
        <v>500.48757999999998</v>
      </c>
      <c r="CS2" s="156">
        <v>656.52844000000005</v>
      </c>
      <c r="CT2" s="156">
        <v>2659.0444000000002</v>
      </c>
      <c r="CU2" s="156">
        <v>1393.6115</v>
      </c>
      <c r="CV2" s="156">
        <v>2127.2692999999999</v>
      </c>
      <c r="CW2" s="156">
        <v>1539.2906</v>
      </c>
      <c r="CX2" s="156">
        <v>526.86383000000001</v>
      </c>
      <c r="CY2" s="156">
        <v>3806.1891999999998</v>
      </c>
      <c r="CZ2" s="156">
        <v>1591.8844999999999</v>
      </c>
      <c r="DA2" s="156">
        <v>4021.0895999999998</v>
      </c>
      <c r="DB2" s="156">
        <v>4250.3069999999998</v>
      </c>
      <c r="DC2" s="156">
        <v>5421.8446999999996</v>
      </c>
      <c r="DD2" s="156">
        <v>7811.0635000000002</v>
      </c>
      <c r="DE2" s="156">
        <v>1470.4612999999999</v>
      </c>
      <c r="DF2" s="156">
        <v>4717.7330000000002</v>
      </c>
      <c r="DG2" s="156">
        <v>1831.1215999999999</v>
      </c>
      <c r="DH2" s="156">
        <v>57.175797000000003</v>
      </c>
      <c r="DI2" s="156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34.050167000000002</v>
      </c>
      <c r="B6">
        <f>BB2</f>
        <v>10.480486000000001</v>
      </c>
      <c r="C6">
        <f>BC2</f>
        <v>12.563423</v>
      </c>
      <c r="D6">
        <f>BD2</f>
        <v>11.001863</v>
      </c>
    </row>
    <row r="7" spans="1:11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E12" sqref="E12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69" t="s">
        <v>36</v>
      </c>
      <c r="F1" s="69"/>
      <c r="G1" s="69" t="s">
        <v>37</v>
      </c>
      <c r="H1" s="69"/>
      <c r="I1" s="51" t="s">
        <v>38</v>
      </c>
    </row>
    <row r="2" spans="1:9">
      <c r="A2" s="54" t="s">
        <v>255</v>
      </c>
      <c r="B2" s="55">
        <v>22929</v>
      </c>
      <c r="C2" s="56">
        <f ca="1">YEAR(TODAY())-YEAR(B2)+IF(TODAY()&gt;=DATE(YEAR(TODAY()),MONTH(B2),DAY(B2)),0,-1)</f>
        <v>58</v>
      </c>
      <c r="E2" s="52">
        <v>174.2</v>
      </c>
      <c r="F2" s="53" t="s">
        <v>39</v>
      </c>
      <c r="G2" s="52">
        <v>72.900000000000006</v>
      </c>
      <c r="H2" s="51" t="s">
        <v>41</v>
      </c>
      <c r="I2" s="69">
        <f>ROUND(G3/E3^2,1)</f>
        <v>24</v>
      </c>
    </row>
    <row r="3" spans="1:9">
      <c r="E3" s="51">
        <f>E2/100</f>
        <v>1.742</v>
      </c>
      <c r="F3" s="51" t="s">
        <v>40</v>
      </c>
      <c r="G3" s="51">
        <f>G2</f>
        <v>72.900000000000006</v>
      </c>
      <c r="H3" s="51" t="s">
        <v>41</v>
      </c>
      <c r="I3" s="69"/>
    </row>
    <row r="4" spans="1:9">
      <c r="A4" t="s">
        <v>273</v>
      </c>
    </row>
    <row r="5" spans="1:9">
      <c r="B5" s="62">
        <v>44130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12" sqref="P112"/>
    </sheetView>
  </sheetViews>
  <sheetFormatPr defaultRowHeight="15"/>
  <cols>
    <col min="5" max="6" width="9" customWidth="1"/>
  </cols>
  <sheetData>
    <row r="1" spans="1:14" ht="41.25" customHeight="1">
      <c r="A1" s="70" t="s">
        <v>1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</row>
    <row r="2" spans="1:14">
      <c r="E2" s="71" t="str">
        <f>'DRIs DATA'!B1</f>
        <v>(설문지 : FFQ 95문항 설문지, 사용자 : 조선, ID : H1900460)</v>
      </c>
      <c r="F2" s="71"/>
      <c r="G2" s="71"/>
      <c r="H2" s="71"/>
      <c r="I2" s="71"/>
      <c r="J2" s="71"/>
    </row>
    <row r="3" spans="1:14" ht="8.1" customHeight="1"/>
    <row r="4" spans="1:14">
      <c r="K4" t="s">
        <v>2</v>
      </c>
      <c r="L4" t="str">
        <f>'DRIs DATA'!H1</f>
        <v>2020년 12월 24일 16:27:28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L96" sqref="L96:T101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45" t="s">
        <v>196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</row>
    <row r="3" spans="1:19" ht="18" customHeight="1">
      <c r="A3" s="6"/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</row>
    <row r="4" spans="1:19" ht="18" customHeight="1" thickBot="1">
      <c r="A4" s="6"/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</row>
    <row r="5" spans="1:19" ht="18" customHeight="1">
      <c r="A5" s="6"/>
      <c r="B5" s="143" t="s">
        <v>275</v>
      </c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</row>
    <row r="6" spans="1:19" ht="18" customHeight="1"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</row>
    <row r="7" spans="1:19" ht="18" customHeight="1"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</row>
    <row r="8" spans="1:19" ht="18" customHeight="1">
      <c r="B8" s="144"/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</row>
    <row r="9" spans="1:19" ht="18" customHeight="1" thickBot="1"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</row>
    <row r="10" spans="1:19" ht="18" customHeight="1">
      <c r="C10" s="149" t="s">
        <v>30</v>
      </c>
      <c r="D10" s="149"/>
      <c r="E10" s="150"/>
      <c r="F10" s="153">
        <f>'개인정보 및 신체계측 입력'!B5</f>
        <v>44130</v>
      </c>
      <c r="G10" s="112"/>
      <c r="H10" s="112"/>
      <c r="I10" s="112"/>
      <c r="K10" s="108" t="s">
        <v>33</v>
      </c>
      <c r="L10" s="109"/>
      <c r="M10" s="108" t="s">
        <v>34</v>
      </c>
      <c r="N10" s="109"/>
      <c r="O10" s="108" t="s">
        <v>35</v>
      </c>
      <c r="P10" s="108"/>
      <c r="Q10" s="108"/>
      <c r="R10" s="108"/>
      <c r="S10" s="108"/>
    </row>
    <row r="11" spans="1:19" ht="18" customHeight="1" thickBot="1">
      <c r="C11" s="151"/>
      <c r="D11" s="151"/>
      <c r="E11" s="152"/>
      <c r="F11" s="113"/>
      <c r="G11" s="113"/>
      <c r="H11" s="113"/>
      <c r="I11" s="113"/>
      <c r="K11" s="110"/>
      <c r="L11" s="111"/>
      <c r="M11" s="110"/>
      <c r="N11" s="111"/>
      <c r="O11" s="110"/>
      <c r="P11" s="110"/>
      <c r="Q11" s="110"/>
      <c r="R11" s="110"/>
      <c r="S11" s="110"/>
    </row>
    <row r="12" spans="1:19" ht="18" customHeight="1">
      <c r="C12" s="149" t="s">
        <v>32</v>
      </c>
      <c r="D12" s="149"/>
      <c r="E12" s="150"/>
      <c r="F12" s="134">
        <f ca="1">'개인정보 및 신체계측 입력'!C2</f>
        <v>58</v>
      </c>
      <c r="G12" s="134"/>
      <c r="H12" s="134"/>
      <c r="I12" s="134"/>
      <c r="K12" s="125">
        <f>'개인정보 및 신체계측 입력'!E2</f>
        <v>174.2</v>
      </c>
      <c r="L12" s="126"/>
      <c r="M12" s="119">
        <f>'개인정보 및 신체계측 입력'!G2</f>
        <v>72.900000000000006</v>
      </c>
      <c r="N12" s="120"/>
      <c r="O12" s="115" t="s">
        <v>271</v>
      </c>
      <c r="P12" s="109"/>
      <c r="Q12" s="112">
        <f>'개인정보 및 신체계측 입력'!I2</f>
        <v>24</v>
      </c>
      <c r="R12" s="112"/>
      <c r="S12" s="112"/>
    </row>
    <row r="13" spans="1:19" ht="18" customHeight="1" thickBot="1">
      <c r="C13" s="154"/>
      <c r="D13" s="154"/>
      <c r="E13" s="155"/>
      <c r="F13" s="135"/>
      <c r="G13" s="135"/>
      <c r="H13" s="135"/>
      <c r="I13" s="135"/>
      <c r="K13" s="127"/>
      <c r="L13" s="128"/>
      <c r="M13" s="121"/>
      <c r="N13" s="122"/>
      <c r="O13" s="116"/>
      <c r="P13" s="117"/>
      <c r="Q13" s="113"/>
      <c r="R13" s="113"/>
      <c r="S13" s="113"/>
    </row>
    <row r="14" spans="1:19" ht="18" customHeight="1">
      <c r="C14" s="151" t="s">
        <v>31</v>
      </c>
      <c r="D14" s="151"/>
      <c r="E14" s="152"/>
      <c r="F14" s="113" t="str">
        <f>MID('DRIs DATA'!B1,28,3)</f>
        <v>조선,</v>
      </c>
      <c r="G14" s="113"/>
      <c r="H14" s="113"/>
      <c r="I14" s="113"/>
      <c r="K14" s="127"/>
      <c r="L14" s="128"/>
      <c r="M14" s="121"/>
      <c r="N14" s="122"/>
      <c r="O14" s="116"/>
      <c r="P14" s="117"/>
      <c r="Q14" s="113"/>
      <c r="R14" s="113"/>
      <c r="S14" s="113"/>
    </row>
    <row r="15" spans="1:19" ht="18" customHeight="1" thickBot="1">
      <c r="C15" s="154"/>
      <c r="D15" s="154"/>
      <c r="E15" s="155"/>
      <c r="F15" s="114"/>
      <c r="G15" s="114"/>
      <c r="H15" s="114"/>
      <c r="I15" s="114"/>
      <c r="K15" s="129"/>
      <c r="L15" s="130"/>
      <c r="M15" s="123"/>
      <c r="N15" s="124"/>
      <c r="O15" s="118"/>
      <c r="P15" s="111"/>
      <c r="Q15" s="114"/>
      <c r="R15" s="114"/>
      <c r="S15" s="114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72" t="s">
        <v>42</v>
      </c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4"/>
    </row>
    <row r="20" spans="2:20" ht="18" customHeight="1" thickBot="1">
      <c r="B20" s="75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7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140" t="s">
        <v>43</v>
      </c>
      <c r="E36" s="140"/>
      <c r="F36" s="140"/>
      <c r="G36" s="140"/>
      <c r="H36" s="140"/>
      <c r="I36" s="34">
        <f>'DRIs DATA'!F8</f>
        <v>79.153000000000006</v>
      </c>
      <c r="J36" s="141" t="s">
        <v>44</v>
      </c>
      <c r="K36" s="141"/>
      <c r="L36" s="141"/>
      <c r="M36" s="141"/>
      <c r="N36" s="35"/>
      <c r="O36" s="139" t="s">
        <v>45</v>
      </c>
      <c r="P36" s="139"/>
      <c r="Q36" s="139"/>
      <c r="R36" s="139"/>
      <c r="S36" s="139"/>
      <c r="T36" s="6"/>
    </row>
    <row r="37" spans="2:20" ht="18" customHeight="1">
      <c r="B37" s="12"/>
      <c r="C37" s="136" t="s">
        <v>182</v>
      </c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136"/>
      <c r="R37" s="136"/>
      <c r="S37" s="136"/>
      <c r="T37" s="6"/>
    </row>
    <row r="38" spans="2:20" ht="18" customHeight="1">
      <c r="B38" s="12"/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6"/>
    </row>
    <row r="39" spans="2:20" ht="18" customHeight="1" thickBot="1">
      <c r="B39" s="12"/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140" t="s">
        <v>43</v>
      </c>
      <c r="E41" s="140"/>
      <c r="F41" s="140"/>
      <c r="G41" s="140"/>
      <c r="H41" s="140"/>
      <c r="I41" s="34">
        <f>'DRIs DATA'!G8</f>
        <v>7.0579999999999998</v>
      </c>
      <c r="J41" s="141" t="s">
        <v>44</v>
      </c>
      <c r="K41" s="141"/>
      <c r="L41" s="141"/>
      <c r="M41" s="141"/>
      <c r="N41" s="35"/>
      <c r="O41" s="138" t="s">
        <v>49</v>
      </c>
      <c r="P41" s="138"/>
      <c r="Q41" s="138"/>
      <c r="R41" s="138"/>
      <c r="S41" s="138"/>
      <c r="T41" s="6"/>
    </row>
    <row r="42" spans="2:20" ht="18" customHeight="1">
      <c r="B42" s="6"/>
      <c r="C42" s="81" t="s">
        <v>184</v>
      </c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6"/>
    </row>
    <row r="43" spans="2:20" ht="18" customHeight="1">
      <c r="B43" s="6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6"/>
    </row>
    <row r="44" spans="2:20" ht="18" customHeight="1" thickBot="1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42" t="s">
        <v>43</v>
      </c>
      <c r="E46" s="142"/>
      <c r="F46" s="142"/>
      <c r="G46" s="142"/>
      <c r="H46" s="142"/>
      <c r="I46" s="34">
        <f>'DRIs DATA'!H8</f>
        <v>13.789</v>
      </c>
      <c r="J46" s="141" t="s">
        <v>44</v>
      </c>
      <c r="K46" s="141"/>
      <c r="L46" s="141"/>
      <c r="M46" s="141"/>
      <c r="N46" s="35"/>
      <c r="O46" s="138" t="s">
        <v>48</v>
      </c>
      <c r="P46" s="138"/>
      <c r="Q46" s="138"/>
      <c r="R46" s="138"/>
      <c r="S46" s="138"/>
      <c r="T46" s="6"/>
    </row>
    <row r="47" spans="2:20" ht="18" customHeight="1">
      <c r="B47" s="6"/>
      <c r="C47" s="81" t="s">
        <v>183</v>
      </c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6"/>
    </row>
    <row r="48" spans="2:20" ht="18" customHeight="1" thickBot="1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72" t="s">
        <v>191</v>
      </c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4"/>
    </row>
    <row r="54" spans="1:20" ht="18" customHeight="1" thickBot="1">
      <c r="B54" s="75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7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47" t="s">
        <v>164</v>
      </c>
      <c r="D69" s="147"/>
      <c r="E69" s="147"/>
      <c r="F69" s="147"/>
      <c r="G69" s="147"/>
      <c r="H69" s="140" t="s">
        <v>170</v>
      </c>
      <c r="I69" s="140"/>
      <c r="J69" s="14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48">
        <f>ROUND('그룹 전체 사용자의 일일 입력'!D6/MAX('그룹 전체 사용자의 일일 입력'!$B$6,'그룹 전체 사용자의 일일 입력'!$C$6,'그룹 전체 사용자의 일일 입력'!$D$6),1)</f>
        <v>0.9</v>
      </c>
      <c r="P69" s="148"/>
      <c r="Q69" s="37" t="s">
        <v>54</v>
      </c>
      <c r="R69" s="35"/>
      <c r="S69" s="35"/>
      <c r="T69" s="6"/>
    </row>
    <row r="70" spans="2:21" ht="18" customHeight="1" thickBot="1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47" t="s">
        <v>51</v>
      </c>
      <c r="D72" s="147"/>
      <c r="E72" s="147"/>
      <c r="F72" s="147"/>
      <c r="G72" s="147"/>
      <c r="H72" s="38"/>
      <c r="I72" s="140" t="s">
        <v>52</v>
      </c>
      <c r="J72" s="140"/>
      <c r="K72" s="36">
        <f>ROUND('DRIs DATA'!L8,1)</f>
        <v>5.7</v>
      </c>
      <c r="L72" s="36" t="s">
        <v>53</v>
      </c>
      <c r="M72" s="36">
        <f>ROUND('DRIs DATA'!K8,1)</f>
        <v>6.6</v>
      </c>
      <c r="N72" s="141" t="s">
        <v>54</v>
      </c>
      <c r="O72" s="141"/>
      <c r="P72" s="141"/>
      <c r="Q72" s="141"/>
      <c r="R72" s="39"/>
      <c r="S72" s="35"/>
      <c r="T72" s="6"/>
    </row>
    <row r="73" spans="2:21" ht="18" customHeight="1">
      <c r="B73" s="6"/>
      <c r="C73" s="81" t="s">
        <v>181</v>
      </c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6"/>
      <c r="U73" s="13"/>
    </row>
    <row r="74" spans="2:21" ht="18" customHeight="1" thickBot="1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72" t="s">
        <v>192</v>
      </c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4"/>
    </row>
    <row r="78" spans="2:21" ht="18" customHeight="1" thickBot="1">
      <c r="B78" s="75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7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83" t="s">
        <v>168</v>
      </c>
      <c r="C80" s="83"/>
      <c r="D80" s="83"/>
      <c r="E80" s="83"/>
      <c r="F80" s="21"/>
      <c r="G80" s="21"/>
      <c r="H80" s="21"/>
      <c r="L80" s="83" t="s">
        <v>172</v>
      </c>
      <c r="M80" s="83"/>
      <c r="N80" s="83"/>
      <c r="O80" s="83"/>
      <c r="P80" s="83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1" t="s">
        <v>268</v>
      </c>
      <c r="C93" s="132"/>
      <c r="D93" s="132"/>
      <c r="E93" s="132"/>
      <c r="F93" s="132"/>
      <c r="G93" s="132"/>
      <c r="H93" s="132"/>
      <c r="I93" s="132"/>
      <c r="J93" s="133"/>
      <c r="L93" s="131" t="s">
        <v>175</v>
      </c>
      <c r="M93" s="132"/>
      <c r="N93" s="132"/>
      <c r="O93" s="132"/>
      <c r="P93" s="132"/>
      <c r="Q93" s="132"/>
      <c r="R93" s="132"/>
      <c r="S93" s="132"/>
      <c r="T93" s="133"/>
    </row>
    <row r="94" spans="1:21" ht="18" customHeight="1">
      <c r="B94" s="86" t="s">
        <v>171</v>
      </c>
      <c r="C94" s="84"/>
      <c r="D94" s="84"/>
      <c r="E94" s="84"/>
      <c r="F94" s="87">
        <f>ROUND('DRIs DATA'!F16/'DRIs DATA'!C16*100,2)</f>
        <v>77.930000000000007</v>
      </c>
      <c r="G94" s="87"/>
      <c r="H94" s="84" t="s">
        <v>167</v>
      </c>
      <c r="I94" s="84"/>
      <c r="J94" s="85"/>
      <c r="L94" s="86" t="s">
        <v>171</v>
      </c>
      <c r="M94" s="84"/>
      <c r="N94" s="84"/>
      <c r="O94" s="84"/>
      <c r="P94" s="84"/>
      <c r="Q94" s="23">
        <f>ROUND('DRIs DATA'!M16/'DRIs DATA'!K16*100,2)</f>
        <v>153.09</v>
      </c>
      <c r="R94" s="84" t="s">
        <v>167</v>
      </c>
      <c r="S94" s="84"/>
      <c r="T94" s="85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89" t="s">
        <v>180</v>
      </c>
      <c r="C96" s="90"/>
      <c r="D96" s="90"/>
      <c r="E96" s="90"/>
      <c r="F96" s="90"/>
      <c r="G96" s="90"/>
      <c r="H96" s="90"/>
      <c r="I96" s="90"/>
      <c r="J96" s="91"/>
      <c r="L96" s="95" t="s">
        <v>173</v>
      </c>
      <c r="M96" s="96"/>
      <c r="N96" s="96"/>
      <c r="O96" s="96"/>
      <c r="P96" s="96"/>
      <c r="Q96" s="96"/>
      <c r="R96" s="96"/>
      <c r="S96" s="96"/>
      <c r="T96" s="97"/>
    </row>
    <row r="97" spans="2:21" ht="18" customHeight="1">
      <c r="B97" s="89"/>
      <c r="C97" s="90"/>
      <c r="D97" s="90"/>
      <c r="E97" s="90"/>
      <c r="F97" s="90"/>
      <c r="G97" s="90"/>
      <c r="H97" s="90"/>
      <c r="I97" s="90"/>
      <c r="J97" s="91"/>
      <c r="L97" s="95"/>
      <c r="M97" s="96"/>
      <c r="N97" s="96"/>
      <c r="O97" s="96"/>
      <c r="P97" s="96"/>
      <c r="Q97" s="96"/>
      <c r="R97" s="96"/>
      <c r="S97" s="96"/>
      <c r="T97" s="97"/>
    </row>
    <row r="98" spans="2:21" ht="18" customHeight="1">
      <c r="B98" s="89"/>
      <c r="C98" s="90"/>
      <c r="D98" s="90"/>
      <c r="E98" s="90"/>
      <c r="F98" s="90"/>
      <c r="G98" s="90"/>
      <c r="H98" s="90"/>
      <c r="I98" s="90"/>
      <c r="J98" s="91"/>
      <c r="L98" s="95"/>
      <c r="M98" s="96"/>
      <c r="N98" s="96"/>
      <c r="O98" s="96"/>
      <c r="P98" s="96"/>
      <c r="Q98" s="96"/>
      <c r="R98" s="96"/>
      <c r="S98" s="96"/>
      <c r="T98" s="97"/>
    </row>
    <row r="99" spans="2:21" ht="18" customHeight="1">
      <c r="B99" s="89"/>
      <c r="C99" s="90"/>
      <c r="D99" s="90"/>
      <c r="E99" s="90"/>
      <c r="F99" s="90"/>
      <c r="G99" s="90"/>
      <c r="H99" s="90"/>
      <c r="I99" s="90"/>
      <c r="J99" s="91"/>
      <c r="L99" s="95"/>
      <c r="M99" s="96"/>
      <c r="N99" s="96"/>
      <c r="O99" s="96"/>
      <c r="P99" s="96"/>
      <c r="Q99" s="96"/>
      <c r="R99" s="96"/>
      <c r="S99" s="96"/>
      <c r="T99" s="97"/>
    </row>
    <row r="100" spans="2:21" ht="18" customHeight="1">
      <c r="B100" s="89"/>
      <c r="C100" s="90"/>
      <c r="D100" s="90"/>
      <c r="E100" s="90"/>
      <c r="F100" s="90"/>
      <c r="G100" s="90"/>
      <c r="H100" s="90"/>
      <c r="I100" s="90"/>
      <c r="J100" s="91"/>
      <c r="L100" s="95"/>
      <c r="M100" s="96"/>
      <c r="N100" s="96"/>
      <c r="O100" s="96"/>
      <c r="P100" s="96"/>
      <c r="Q100" s="96"/>
      <c r="R100" s="96"/>
      <c r="S100" s="96"/>
      <c r="T100" s="97"/>
      <c r="U100" s="17"/>
    </row>
    <row r="101" spans="2:21" ht="18" customHeight="1" thickBot="1">
      <c r="B101" s="92"/>
      <c r="C101" s="93"/>
      <c r="D101" s="93"/>
      <c r="E101" s="93"/>
      <c r="F101" s="93"/>
      <c r="G101" s="93"/>
      <c r="H101" s="93"/>
      <c r="I101" s="93"/>
      <c r="J101" s="94"/>
      <c r="L101" s="98"/>
      <c r="M101" s="99"/>
      <c r="N101" s="99"/>
      <c r="O101" s="99"/>
      <c r="P101" s="99"/>
      <c r="Q101" s="99"/>
      <c r="R101" s="99"/>
      <c r="S101" s="99"/>
      <c r="T101" s="100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72" t="s">
        <v>193</v>
      </c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4"/>
    </row>
    <row r="105" spans="2:21" ht="18" customHeight="1" thickBot="1">
      <c r="B105" s="75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7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83" t="s">
        <v>169</v>
      </c>
      <c r="C107" s="83"/>
      <c r="D107" s="83"/>
      <c r="E107" s="83"/>
      <c r="F107" s="6"/>
      <c r="G107" s="6"/>
      <c r="H107" s="6"/>
      <c r="I107" s="6"/>
      <c r="L107" s="83" t="s">
        <v>270</v>
      </c>
      <c r="M107" s="83"/>
      <c r="N107" s="83"/>
      <c r="O107" s="83"/>
      <c r="P107" s="83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78" t="s">
        <v>264</v>
      </c>
      <c r="C120" s="79"/>
      <c r="D120" s="79"/>
      <c r="E120" s="79"/>
      <c r="F120" s="79"/>
      <c r="G120" s="79"/>
      <c r="H120" s="79"/>
      <c r="I120" s="79"/>
      <c r="J120" s="80"/>
      <c r="L120" s="78" t="s">
        <v>265</v>
      </c>
      <c r="M120" s="79"/>
      <c r="N120" s="79"/>
      <c r="O120" s="79"/>
      <c r="P120" s="79"/>
      <c r="Q120" s="79"/>
      <c r="R120" s="79"/>
      <c r="S120" s="79"/>
      <c r="T120" s="80"/>
    </row>
    <row r="121" spans="2:20" ht="18" customHeight="1">
      <c r="B121" s="43" t="s">
        <v>171</v>
      </c>
      <c r="C121" s="16"/>
      <c r="D121" s="16"/>
      <c r="E121" s="15"/>
      <c r="F121" s="87">
        <f>ROUND('DRIs DATA'!F26/'DRIs DATA'!C26*100,2)</f>
        <v>123.48</v>
      </c>
      <c r="G121" s="87"/>
      <c r="H121" s="84" t="s">
        <v>166</v>
      </c>
      <c r="I121" s="84"/>
      <c r="J121" s="85"/>
      <c r="L121" s="42" t="s">
        <v>171</v>
      </c>
      <c r="M121" s="20"/>
      <c r="N121" s="20"/>
      <c r="O121" s="23"/>
      <c r="P121" s="6"/>
      <c r="Q121" s="58">
        <f>ROUND('DRIs DATA'!AH26/'DRIs DATA'!AE26*100,2)</f>
        <v>144.30000000000001</v>
      </c>
      <c r="R121" s="84" t="s">
        <v>166</v>
      </c>
      <c r="S121" s="84"/>
      <c r="T121" s="85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01" t="s">
        <v>174</v>
      </c>
      <c r="C123" s="102"/>
      <c r="D123" s="102"/>
      <c r="E123" s="102"/>
      <c r="F123" s="102"/>
      <c r="G123" s="102"/>
      <c r="H123" s="102"/>
      <c r="I123" s="102"/>
      <c r="J123" s="103"/>
      <c r="L123" s="101" t="s">
        <v>269</v>
      </c>
      <c r="M123" s="102"/>
      <c r="N123" s="102"/>
      <c r="O123" s="102"/>
      <c r="P123" s="102"/>
      <c r="Q123" s="102"/>
      <c r="R123" s="102"/>
      <c r="S123" s="102"/>
      <c r="T123" s="103"/>
    </row>
    <row r="124" spans="2:20" ht="18" customHeight="1">
      <c r="B124" s="101"/>
      <c r="C124" s="102"/>
      <c r="D124" s="102"/>
      <c r="E124" s="102"/>
      <c r="F124" s="102"/>
      <c r="G124" s="102"/>
      <c r="H124" s="102"/>
      <c r="I124" s="102"/>
      <c r="J124" s="103"/>
      <c r="L124" s="101"/>
      <c r="M124" s="102"/>
      <c r="N124" s="102"/>
      <c r="O124" s="102"/>
      <c r="P124" s="102"/>
      <c r="Q124" s="102"/>
      <c r="R124" s="102"/>
      <c r="S124" s="102"/>
      <c r="T124" s="103"/>
    </row>
    <row r="125" spans="2:20" ht="18" customHeight="1">
      <c r="B125" s="101"/>
      <c r="C125" s="102"/>
      <c r="D125" s="102"/>
      <c r="E125" s="102"/>
      <c r="F125" s="102"/>
      <c r="G125" s="102"/>
      <c r="H125" s="102"/>
      <c r="I125" s="102"/>
      <c r="J125" s="103"/>
      <c r="L125" s="101"/>
      <c r="M125" s="102"/>
      <c r="N125" s="102"/>
      <c r="O125" s="102"/>
      <c r="P125" s="102"/>
      <c r="Q125" s="102"/>
      <c r="R125" s="102"/>
      <c r="S125" s="102"/>
      <c r="T125" s="103"/>
    </row>
    <row r="126" spans="2:20" ht="18" customHeight="1">
      <c r="B126" s="101"/>
      <c r="C126" s="102"/>
      <c r="D126" s="102"/>
      <c r="E126" s="102"/>
      <c r="F126" s="102"/>
      <c r="G126" s="102"/>
      <c r="H126" s="102"/>
      <c r="I126" s="102"/>
      <c r="J126" s="103"/>
      <c r="L126" s="101"/>
      <c r="M126" s="102"/>
      <c r="N126" s="102"/>
      <c r="O126" s="102"/>
      <c r="P126" s="102"/>
      <c r="Q126" s="102"/>
      <c r="R126" s="102"/>
      <c r="S126" s="102"/>
      <c r="T126" s="103"/>
    </row>
    <row r="127" spans="2:20" ht="18" customHeight="1">
      <c r="B127" s="101"/>
      <c r="C127" s="102"/>
      <c r="D127" s="102"/>
      <c r="E127" s="102"/>
      <c r="F127" s="102"/>
      <c r="G127" s="102"/>
      <c r="H127" s="102"/>
      <c r="I127" s="102"/>
      <c r="J127" s="103"/>
      <c r="L127" s="101"/>
      <c r="M127" s="102"/>
      <c r="N127" s="102"/>
      <c r="O127" s="102"/>
      <c r="P127" s="102"/>
      <c r="Q127" s="102"/>
      <c r="R127" s="102"/>
      <c r="S127" s="102"/>
      <c r="T127" s="103"/>
    </row>
    <row r="128" spans="2:20" ht="15.75" thickBot="1">
      <c r="B128" s="104"/>
      <c r="C128" s="105"/>
      <c r="D128" s="105"/>
      <c r="E128" s="105"/>
      <c r="F128" s="105"/>
      <c r="G128" s="105"/>
      <c r="H128" s="105"/>
      <c r="I128" s="105"/>
      <c r="J128" s="106"/>
      <c r="L128" s="104"/>
      <c r="M128" s="105"/>
      <c r="N128" s="105"/>
      <c r="O128" s="105"/>
      <c r="P128" s="105"/>
      <c r="Q128" s="105"/>
      <c r="R128" s="105"/>
      <c r="S128" s="105"/>
      <c r="T128" s="106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72" t="s">
        <v>262</v>
      </c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4"/>
      <c r="N130" s="57"/>
      <c r="O130" s="72" t="s">
        <v>263</v>
      </c>
      <c r="P130" s="73"/>
      <c r="Q130" s="73"/>
      <c r="R130" s="73"/>
      <c r="S130" s="73"/>
      <c r="T130" s="74"/>
    </row>
    <row r="131" spans="2:21" ht="18" customHeight="1" thickBot="1">
      <c r="B131" s="75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7"/>
      <c r="N131" s="57"/>
      <c r="O131" s="75"/>
      <c r="P131" s="76"/>
      <c r="Q131" s="76"/>
      <c r="R131" s="76"/>
      <c r="S131" s="76"/>
      <c r="T131" s="77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72" t="s">
        <v>194</v>
      </c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4"/>
    </row>
    <row r="156" spans="2:21" ht="18" customHeight="1" thickBot="1">
      <c r="B156" s="75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7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83" t="s">
        <v>177</v>
      </c>
      <c r="C158" s="83"/>
      <c r="D158" s="83"/>
      <c r="E158" s="6"/>
      <c r="F158" s="6"/>
      <c r="G158" s="6"/>
      <c r="H158" s="6"/>
      <c r="I158" s="6"/>
      <c r="L158" s="83" t="s">
        <v>178</v>
      </c>
      <c r="M158" s="83"/>
      <c r="N158" s="83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78" t="s">
        <v>266</v>
      </c>
      <c r="C171" s="79"/>
      <c r="D171" s="79"/>
      <c r="E171" s="79"/>
      <c r="F171" s="79"/>
      <c r="G171" s="79"/>
      <c r="H171" s="79"/>
      <c r="I171" s="79"/>
      <c r="J171" s="80"/>
      <c r="L171" s="78" t="s">
        <v>176</v>
      </c>
      <c r="M171" s="79"/>
      <c r="N171" s="79"/>
      <c r="O171" s="79"/>
      <c r="P171" s="79"/>
      <c r="Q171" s="79"/>
      <c r="R171" s="79"/>
      <c r="S171" s="80"/>
    </row>
    <row r="172" spans="2:19" ht="18" customHeight="1">
      <c r="B172" s="42" t="s">
        <v>171</v>
      </c>
      <c r="C172" s="20"/>
      <c r="D172" s="20"/>
      <c r="E172" s="6"/>
      <c r="F172" s="87">
        <f>ROUND('DRIs DATA'!F36/'DRIs DATA'!C36*100,2)</f>
        <v>71.349999999999994</v>
      </c>
      <c r="G172" s="87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569.26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01" t="s">
        <v>185</v>
      </c>
      <c r="C174" s="102"/>
      <c r="D174" s="102"/>
      <c r="E174" s="102"/>
      <c r="F174" s="102"/>
      <c r="G174" s="102"/>
      <c r="H174" s="102"/>
      <c r="I174" s="102"/>
      <c r="J174" s="103"/>
      <c r="L174" s="101" t="s">
        <v>187</v>
      </c>
      <c r="M174" s="102"/>
      <c r="N174" s="102"/>
      <c r="O174" s="102"/>
      <c r="P174" s="102"/>
      <c r="Q174" s="102"/>
      <c r="R174" s="102"/>
      <c r="S174" s="103"/>
    </row>
    <row r="175" spans="2:19" ht="18" customHeight="1">
      <c r="B175" s="101"/>
      <c r="C175" s="102"/>
      <c r="D175" s="102"/>
      <c r="E175" s="102"/>
      <c r="F175" s="102"/>
      <c r="G175" s="102"/>
      <c r="H175" s="102"/>
      <c r="I175" s="102"/>
      <c r="J175" s="103"/>
      <c r="L175" s="101"/>
      <c r="M175" s="102"/>
      <c r="N175" s="102"/>
      <c r="O175" s="102"/>
      <c r="P175" s="102"/>
      <c r="Q175" s="102"/>
      <c r="R175" s="102"/>
      <c r="S175" s="103"/>
    </row>
    <row r="176" spans="2:19" ht="18" customHeight="1">
      <c r="B176" s="101"/>
      <c r="C176" s="102"/>
      <c r="D176" s="102"/>
      <c r="E176" s="102"/>
      <c r="F176" s="102"/>
      <c r="G176" s="102"/>
      <c r="H176" s="102"/>
      <c r="I176" s="102"/>
      <c r="J176" s="103"/>
      <c r="L176" s="101"/>
      <c r="M176" s="102"/>
      <c r="N176" s="102"/>
      <c r="O176" s="102"/>
      <c r="P176" s="102"/>
      <c r="Q176" s="102"/>
      <c r="R176" s="102"/>
      <c r="S176" s="103"/>
    </row>
    <row r="177" spans="2:19" ht="18" customHeight="1">
      <c r="B177" s="101"/>
      <c r="C177" s="102"/>
      <c r="D177" s="102"/>
      <c r="E177" s="102"/>
      <c r="F177" s="102"/>
      <c r="G177" s="102"/>
      <c r="H177" s="102"/>
      <c r="I177" s="102"/>
      <c r="J177" s="103"/>
      <c r="L177" s="101"/>
      <c r="M177" s="102"/>
      <c r="N177" s="102"/>
      <c r="O177" s="102"/>
      <c r="P177" s="102"/>
      <c r="Q177" s="102"/>
      <c r="R177" s="102"/>
      <c r="S177" s="103"/>
    </row>
    <row r="178" spans="2:19" ht="18" customHeight="1">
      <c r="B178" s="101"/>
      <c r="C178" s="102"/>
      <c r="D178" s="102"/>
      <c r="E178" s="102"/>
      <c r="F178" s="102"/>
      <c r="G178" s="102"/>
      <c r="H178" s="102"/>
      <c r="I178" s="102"/>
      <c r="J178" s="103"/>
      <c r="L178" s="101"/>
      <c r="M178" s="102"/>
      <c r="N178" s="102"/>
      <c r="O178" s="102"/>
      <c r="P178" s="102"/>
      <c r="Q178" s="102"/>
      <c r="R178" s="102"/>
      <c r="S178" s="103"/>
    </row>
    <row r="179" spans="2:19" ht="18" customHeight="1">
      <c r="B179" s="101"/>
      <c r="C179" s="102"/>
      <c r="D179" s="102"/>
      <c r="E179" s="102"/>
      <c r="F179" s="102"/>
      <c r="G179" s="102"/>
      <c r="H179" s="102"/>
      <c r="I179" s="102"/>
      <c r="J179" s="103"/>
      <c r="L179" s="101"/>
      <c r="M179" s="102"/>
      <c r="N179" s="102"/>
      <c r="O179" s="102"/>
      <c r="P179" s="102"/>
      <c r="Q179" s="102"/>
      <c r="R179" s="102"/>
      <c r="S179" s="103"/>
    </row>
    <row r="180" spans="2:19" ht="18" customHeight="1" thickBot="1">
      <c r="B180" s="104"/>
      <c r="C180" s="105"/>
      <c r="D180" s="105"/>
      <c r="E180" s="105"/>
      <c r="F180" s="105"/>
      <c r="G180" s="105"/>
      <c r="H180" s="105"/>
      <c r="I180" s="105"/>
      <c r="J180" s="106"/>
      <c r="L180" s="101"/>
      <c r="M180" s="102"/>
      <c r="N180" s="102"/>
      <c r="O180" s="102"/>
      <c r="P180" s="102"/>
      <c r="Q180" s="102"/>
      <c r="R180" s="102"/>
      <c r="S180" s="103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01"/>
      <c r="M181" s="102"/>
      <c r="N181" s="102"/>
      <c r="O181" s="102"/>
      <c r="P181" s="102"/>
      <c r="Q181" s="102"/>
      <c r="R181" s="102"/>
      <c r="S181" s="103"/>
    </row>
    <row r="182" spans="2:19" ht="18" customHeight="1" thickBot="1">
      <c r="L182" s="104"/>
      <c r="M182" s="105"/>
      <c r="N182" s="105"/>
      <c r="O182" s="105"/>
      <c r="P182" s="105"/>
      <c r="Q182" s="105"/>
      <c r="R182" s="105"/>
      <c r="S182" s="106"/>
    </row>
    <row r="183" spans="2:19" ht="18" customHeight="1">
      <c r="B183" s="83" t="s">
        <v>179</v>
      </c>
      <c r="C183" s="83"/>
      <c r="D183" s="83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78" t="s">
        <v>267</v>
      </c>
      <c r="C196" s="79"/>
      <c r="D196" s="79"/>
      <c r="E196" s="79"/>
      <c r="F196" s="79"/>
      <c r="G196" s="79"/>
      <c r="H196" s="79"/>
      <c r="I196" s="79"/>
      <c r="J196" s="80"/>
      <c r="S196" s="6"/>
    </row>
    <row r="197" spans="2:20" ht="18" customHeight="1">
      <c r="B197" s="42" t="s">
        <v>171</v>
      </c>
      <c r="C197" s="20"/>
      <c r="D197" s="20"/>
      <c r="E197" s="6"/>
      <c r="F197" s="87">
        <f>ROUND('DRIs DATA'!F46/'DRIs DATA'!C46*100,2)</f>
        <v>211.9</v>
      </c>
      <c r="G197" s="87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01" t="s">
        <v>186</v>
      </c>
      <c r="C199" s="102"/>
      <c r="D199" s="102"/>
      <c r="E199" s="102"/>
      <c r="F199" s="102"/>
      <c r="G199" s="102"/>
      <c r="H199" s="102"/>
      <c r="I199" s="102"/>
      <c r="J199" s="103"/>
      <c r="S199" s="6"/>
    </row>
    <row r="200" spans="2:20" ht="18" customHeight="1">
      <c r="B200" s="101"/>
      <c r="C200" s="102"/>
      <c r="D200" s="102"/>
      <c r="E200" s="102"/>
      <c r="F200" s="102"/>
      <c r="G200" s="102"/>
      <c r="H200" s="102"/>
      <c r="I200" s="102"/>
      <c r="J200" s="103"/>
      <c r="S200" s="6"/>
    </row>
    <row r="201" spans="2:20" ht="18" customHeight="1">
      <c r="B201" s="101"/>
      <c r="C201" s="102"/>
      <c r="D201" s="102"/>
      <c r="E201" s="102"/>
      <c r="F201" s="102"/>
      <c r="G201" s="102"/>
      <c r="H201" s="102"/>
      <c r="I201" s="102"/>
      <c r="J201" s="103"/>
      <c r="S201" s="6"/>
    </row>
    <row r="202" spans="2:20" ht="18" customHeight="1">
      <c r="B202" s="101"/>
      <c r="C202" s="102"/>
      <c r="D202" s="102"/>
      <c r="E202" s="102"/>
      <c r="F202" s="102"/>
      <c r="G202" s="102"/>
      <c r="H202" s="102"/>
      <c r="I202" s="102"/>
      <c r="J202" s="103"/>
      <c r="S202" s="6"/>
    </row>
    <row r="203" spans="2:20" ht="18" customHeight="1">
      <c r="B203" s="101"/>
      <c r="C203" s="102"/>
      <c r="D203" s="102"/>
      <c r="E203" s="102"/>
      <c r="F203" s="102"/>
      <c r="G203" s="102"/>
      <c r="H203" s="102"/>
      <c r="I203" s="102"/>
      <c r="J203" s="103"/>
      <c r="S203" s="6"/>
    </row>
    <row r="204" spans="2:20" ht="18" customHeight="1" thickBot="1">
      <c r="B204" s="104"/>
      <c r="C204" s="105"/>
      <c r="D204" s="105"/>
      <c r="E204" s="105"/>
      <c r="F204" s="105"/>
      <c r="G204" s="105"/>
      <c r="H204" s="105"/>
      <c r="I204" s="105"/>
      <c r="J204" s="106"/>
      <c r="S204" s="6"/>
    </row>
    <row r="205" spans="2:20" ht="18" customHeight="1" thickBot="1">
      <c r="K205" s="10"/>
    </row>
    <row r="206" spans="2:20" ht="18" customHeight="1">
      <c r="B206" s="72" t="s">
        <v>195</v>
      </c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4"/>
    </row>
    <row r="207" spans="2:20" ht="18" customHeight="1" thickBot="1">
      <c r="B207" s="75"/>
      <c r="C207" s="76"/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7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07" t="s">
        <v>188</v>
      </c>
      <c r="C209" s="107"/>
      <c r="D209" s="107"/>
      <c r="E209" s="107"/>
      <c r="F209" s="107"/>
      <c r="G209" s="107"/>
      <c r="H209" s="107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>
      <c r="B210" s="88" t="s">
        <v>190</v>
      </c>
      <c r="C210" s="88"/>
      <c r="D210" s="88"/>
      <c r="E210" s="88"/>
      <c r="F210" s="88"/>
      <c r="G210" s="88"/>
      <c r="H210" s="88"/>
      <c r="I210" s="88"/>
      <c r="J210" s="88"/>
      <c r="K210" s="88"/>
      <c r="L210" s="88"/>
      <c r="M210" s="88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2021-01-04T07:32:45Z</dcterms:modified>
</cp:coreProperties>
</file>