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<sst xmlns="http://schemas.openxmlformats.org/spreadsheetml/2006/main" count="692" uniqueCount="337">
  <si>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</si>
  <si>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</si>
  <si>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</si>
  <si>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</si>
  <si>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</si>
  <si>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</si>
  <si>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</si>
  <si>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</si>
  <si>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</si>
  <si>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</si>
  <si>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</si>
  <si>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</si>
  <si>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</si>
  <si>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</si>
  <si>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</si>
  <si>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</si>
  <si>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</si>
  <si>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</si>
  <si>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</si>
  <si>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</si>
  <si>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</si>
  <si>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</si>
  <si>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</si>
  <si>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</si>
  <si>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</si>
  <si>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</si>
  <si>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</si>
  <si>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</si>
  <si>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</si>
  <si>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</si>
  <si>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</si>
  <si>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</si>
  <si>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</si>
  <si>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</si>
  <si>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</si>
  <si>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</si>
  <si>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</si>
  <si>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</si>
  <si>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</si>
  <si>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</si>
  <si>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</si>
  <si>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</si>
  <si>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</si>
  <si>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</si>
  <si>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</si>
  <si>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</si>
  <si>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</si>
  <si>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</si>
  <si>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</si>
  <si>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</si>
  <si>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</si>
  <si>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</si>
  <si>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</si>
  <si>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</si>
  <si>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</si>
  <si>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</si>
  <si>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</si>
  <si>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</si>
  <si>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</si>
  <si>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</si>
  <si>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</si>
  <si>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</si>
  <si>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</si>
  <si>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</si>
  <si>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</si>
  <si>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</si>
  <si>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</si>
  <si>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</si>
  <si>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</si>
  <si>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</si>
  <si>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</si>
  <si>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</si>
  <si>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</si>
  <si>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</si>
  <si>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</si>
  <si>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</si>
  <si>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</si>
  <si>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</si>
  <si>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</si>
  <si>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</si>
  <si>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</si>
  <si>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</si>
  <si>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</si>
  <si>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</si>
  <si>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</si>
  <si>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</si>
  <si>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</si>
  <si>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</si>
  <si>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</si>
  <si>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</si>
  <si>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</si>
  <si>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</si>
  <si>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</si>
  <si>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</si>
  <si>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</si>
  <si>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</si>
  <si>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</si>
  <si>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</si>
  <si>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</si>
  <si>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</si>
  <si>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</si>
  <si>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</si>
  <si>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</si>
  <si>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</si>
  <si>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</si>
  <si>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</si>
  <si>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</si>
  <si>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</si>
  <si>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</si>
  <si>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</si>
  <si>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</si>
  <si>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</si>
  <si>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</si>
  <si>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</si>
  <si>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</si>
  <si>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</si>
  <si>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</si>
  <si>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</si>
  <si>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</si>
  <si>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</si>
  <si>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</si>
  <si>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</si>
  <si>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</si>
  <si>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</si>
  <si>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</si>
  <si>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</si>
  <si>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</si>
  <si>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</si>
  <si>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</si>
  <si>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</si>
  <si>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</si>
  <si>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</si>
  <si>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</si>
  <si>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</si>
  <si>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</si>
  <si>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</si>
  <si>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</si>
  <si>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</si>
  <si>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</si>
  <si>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</si>
  <si>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</si>
  <si>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</si>
  <si>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</si>
  <si>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</si>
  <si>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</si>
  <si>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</si>
  <si>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</si>
  <si>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</si>
  <si>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</si>
  <si>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</si>
  <si>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</si>
  <si>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</si>
  <si>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</si>
  <si>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</si>
  <si>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</si>
  <si>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</si>
  <si>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</si>
  <si>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</si>
  <si>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</si>
  <si>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</si>
  <si>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</si>
  <si>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</si>
  <si>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</si>
  <si>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</si>
  <si>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</si>
  <si>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</si>
  <si>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</si>
  <si>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</si>
  <si>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</si>
  <si>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</si>
  <si>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</si>
  <si>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</si>
  <si>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</si>
  <si>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</si>
  <si>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</si>
  <si>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</si>
  <si>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</si>
  <si>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</si>
  <si>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</si>
  <si>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</si>
  <si>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</si>
  <si>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</si>
  <si>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</si>
  <si>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</si>
  <si>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</si>
  <si>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</si>
  <si>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</si>
  <si>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</si>
  <si>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</si>
  <si>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</si>
  <si>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</si>
  <si>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</si>
  <si>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</si>
  <si>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</si>
  <si>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</si>
  <si>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</si>
  <si>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</si>
  <si>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</si>
  <si>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</si>
  <si>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</si>
  <si>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</si>
  <si>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</si>
  <si>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</si>
  <si>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</si>
  <si>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</si>
  <si>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</si>
  <si>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</si>
  <si>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</si>
  <si>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</si>
  <si>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</si>
  <si>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</si>
  <si>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</si>
  <si>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</si>
  <si>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</si>
  <si>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</si>
  <si>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</si>
  <si>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</si>
  <si>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</si>
  <si>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</si>
  <si>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</si>
  <si>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</si>
  <si>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</si>
  <si>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</si>
  <si>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</si>
  <si>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</si>
  <si>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</si>
  <si>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</si>
  <si>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</si>
  <si>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</si>
  <si>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</si>
  <si>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</si>
  <si>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</si>
  <si>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</si>
  <si>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</si>
  <si>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</si>
  <si>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</si>
  <si>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</si>
  <si>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</si>
  <si>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</si>
  <si>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</si>
  <si>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</si>
  <si>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</si>
  <si>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</si>
  <si>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</si>
  <si>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</si>
  <si>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</si>
  <si>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</si>
  <si>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</si>
  <si>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</si>
  <si>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</si>
  <si>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</si>
  <si>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</si>
  <si>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</si>
  <si>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</si>
  <si>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</si>
  <si>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</si>
  <si>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</si>
  <si>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</si>
  <si>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</si>
  <si>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</si>
  <si>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</si>
  <si>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</si>
  <si>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</si>
  <si>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</si>
  <si>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</si>
  <si>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</si>
  <si>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</si>
  <si>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</si>
  <si>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</si>
  <si>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</si>
  <si>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</si>
  <si>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</si>
  <si>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</si>
  <si>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</si>
  <si>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</si>
  <si>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</si>
  <si>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에너지(kcal)</t>
    <phoneticPr fontId="1" type="noConversion"/>
  </si>
  <si>
    <t>지방</t>
    <phoneticPr fontId="1" type="noConversion"/>
  </si>
  <si>
    <t>n-6불포화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</si>
  <si>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</si>
  <si>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</si>
  <si>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</si>
  <si>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비타민C</t>
    <phoneticPr fontId="1" type="noConversion"/>
  </si>
  <si>
    <t>칼륨</t>
    <phoneticPr fontId="1" type="noConversion"/>
  </si>
  <si>
    <t>불소</t>
    <phoneticPr fontId="1" type="noConversion"/>
  </si>
  <si>
    <t>불포화지방산</t>
    <phoneticPr fontId="1" type="noConversion"/>
  </si>
  <si>
    <t>필요추정량</t>
    <phoneticPr fontId="1" type="noConversion"/>
  </si>
  <si>
    <t>n-3불포화</t>
    <phoneticPr fontId="1" type="noConversion"/>
  </si>
  <si>
    <t>권장섭취량</t>
    <phoneticPr fontId="1" type="noConversion"/>
  </si>
  <si>
    <t>섭취량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</si>
  <si>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</si>
  <si>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</si>
  <si>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</si>
  <si>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평균필요량</t>
    <phoneticPr fontId="1" type="noConversion"/>
  </si>
  <si>
    <t>수용성 비타민</t>
    <phoneticPr fontId="1" type="noConversion"/>
  </si>
  <si>
    <t>리보플라빈</t>
    <phoneticPr fontId="1" type="noConversion"/>
  </si>
  <si>
    <t>비타민B12</t>
    <phoneticPr fontId="1" type="noConversion"/>
  </si>
  <si>
    <t>판토텐산</t>
    <phoneticPr fontId="1" type="noConversion"/>
  </si>
  <si>
    <t>엽산(μg DFE/일)</t>
    <phoneticPr fontId="1" type="noConversion"/>
  </si>
  <si>
    <t>다량 무기질</t>
    <phoneticPr fontId="1" type="noConversion"/>
  </si>
  <si>
    <t>마그네슘</t>
    <phoneticPr fontId="1" type="noConversion"/>
  </si>
  <si>
    <t>미량 무기질</t>
    <phoneticPr fontId="1" type="noConversion"/>
  </si>
  <si>
    <t>망간</t>
    <phoneticPr fontId="1" type="noConversion"/>
  </si>
  <si>
    <t>크롬</t>
    <phoneticPr fontId="1" type="noConversion"/>
  </si>
  <si>
    <t>구리(ug/일)</t>
    <phoneticPr fontId="1" type="noConversion"/>
  </si>
  <si>
    <t>다량영양소</t>
    <phoneticPr fontId="1" type="noConversion"/>
  </si>
  <si>
    <t>열량영양소</t>
    <phoneticPr fontId="1" type="noConversion"/>
  </si>
  <si>
    <t>식이섬유</t>
    <phoneticPr fontId="1" type="noConversion"/>
  </si>
  <si>
    <t>비타민A</t>
    <phoneticPr fontId="1" type="noConversion"/>
  </si>
  <si>
    <t>비타민D</t>
    <phoneticPr fontId="1" type="noConversion"/>
  </si>
  <si>
    <t>비타민A(μg RAE/일)</t>
    <phoneticPr fontId="1" type="noConversion"/>
  </si>
  <si>
    <t>티아민</t>
    <phoneticPr fontId="1" type="noConversion"/>
  </si>
  <si>
    <t>단백질(g/일)</t>
    <phoneticPr fontId="1" type="noConversion"/>
  </si>
  <si>
    <t>지용성 비타민</t>
    <phoneticPr fontId="1" type="noConversion"/>
  </si>
  <si>
    <t>비타민K</t>
    <phoneticPr fontId="1" type="noConversion"/>
  </si>
  <si>
    <t>엽산</t>
    <phoneticPr fontId="1" type="noConversion"/>
  </si>
  <si>
    <t>비오틴</t>
    <phoneticPr fontId="1" type="noConversion"/>
  </si>
  <si>
    <t>인</t>
    <phoneticPr fontId="1" type="noConversion"/>
  </si>
  <si>
    <t>염소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</si>
  <si>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</si>
  <si>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</si>
  <si>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</si>
  <si>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셀레늄</t>
    <phoneticPr fontId="1" type="noConversion"/>
  </si>
  <si>
    <t>몰리브덴</t>
    <phoneticPr fontId="1" type="noConversion"/>
  </si>
  <si>
    <t>출력시각</t>
    <phoneticPr fontId="1" type="noConversion"/>
  </si>
  <si>
    <t>비타민E</t>
    <phoneticPr fontId="1" type="noConversion"/>
  </si>
  <si>
    <t>니아신</t>
    <phoneticPr fontId="1" type="noConversion"/>
  </si>
  <si>
    <t>비타민B6</t>
    <phoneticPr fontId="1" type="noConversion"/>
  </si>
  <si>
    <t>요오드</t>
    <phoneticPr fontId="1" type="noConversion"/>
  </si>
  <si>
    <t>몰리브덴(ug/일)</t>
    <phoneticPr fontId="1" type="noConversion"/>
  </si>
  <si>
    <t>크롬(ug/일)</t>
    <phoneticPr fontId="1" type="noConversion"/>
  </si>
  <si>
    <t>정보</t>
    <phoneticPr fontId="1" type="noConversion"/>
  </si>
  <si>
    <t>(설문지 : FFQ 95문항 설문지, 사용자 : 박명덕, ID : H1900475)</t>
  </si>
  <si>
    <t>2020년 12월 30일 16:22:41</t>
  </si>
  <si>
    <t>H1900475</t>
  </si>
  <si>
    <t>박명덕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</si>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</sst>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4" fontId="21" fillId="0" borderId="0" xfId="0" applyNumberFormat="1" applyFont="1" applyAlignment="1">
      <alignment horizontal="righ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34.109603999999997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3168832"/>
        <c:axId val="443168440"/>
      </c:barChart>
      <c:catAx>
        <c:axId val="443168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168440"/>
        <c:crosses val="autoZero"/>
        <c:auto val="1"/>
        <c:lblAlgn val="ctr"/>
        <c:lblOffset val="100"/>
        <c:noMultiLvlLbl val="0"/>
      </c:catAx>
      <c:valAx>
        <c:axId val="443168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168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0.92466870000000001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7668240"/>
        <c:axId val="447668632"/>
      </c:barChart>
      <c:catAx>
        <c:axId val="447668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7668632"/>
        <c:crosses val="autoZero"/>
        <c:auto val="1"/>
        <c:lblAlgn val="ctr"/>
        <c:lblOffset val="100"/>
        <c:noMultiLvlLbl val="0"/>
      </c:catAx>
      <c:valAx>
        <c:axId val="447668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7668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0.38447176999999999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7662752"/>
        <c:axId val="447663536"/>
      </c:barChart>
      <c:catAx>
        <c:axId val="447662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7663536"/>
        <c:crosses val="autoZero"/>
        <c:auto val="1"/>
        <c:lblAlgn val="ctr"/>
        <c:lblOffset val="100"/>
        <c:noMultiLvlLbl val="0"/>
      </c:catAx>
      <c:valAx>
        <c:axId val="447663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7662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582.58776999999998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3166872"/>
        <c:axId val="443171576"/>
      </c:barChart>
      <c:catAx>
        <c:axId val="443166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171576"/>
        <c:crosses val="autoZero"/>
        <c:auto val="1"/>
        <c:lblAlgn val="ctr"/>
        <c:lblOffset val="100"/>
        <c:noMultiLvlLbl val="0"/>
      </c:catAx>
      <c:valAx>
        <c:axId val="443171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166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1495.472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9452160"/>
        <c:axId val="448648144"/>
      </c:barChart>
      <c:catAx>
        <c:axId val="199452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8648144"/>
        <c:crosses val="autoZero"/>
        <c:auto val="1"/>
        <c:lblAlgn val="ctr"/>
        <c:lblOffset val="100"/>
        <c:noMultiLvlLbl val="0"/>
      </c:catAx>
      <c:valAx>
        <c:axId val="44864814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9452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39.205599999999997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8650888"/>
        <c:axId val="448652848"/>
      </c:barChart>
      <c:catAx>
        <c:axId val="448650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8652848"/>
        <c:crosses val="autoZero"/>
        <c:auto val="1"/>
        <c:lblAlgn val="ctr"/>
        <c:lblOffset val="100"/>
        <c:noMultiLvlLbl val="0"/>
      </c:catAx>
      <c:valAx>
        <c:axId val="448652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8650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77.452515000000005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8649712"/>
        <c:axId val="448653240"/>
      </c:barChart>
      <c:catAx>
        <c:axId val="448649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8653240"/>
        <c:crosses val="autoZero"/>
        <c:auto val="1"/>
        <c:lblAlgn val="ctr"/>
        <c:lblOffset val="100"/>
        <c:noMultiLvlLbl val="0"/>
      </c:catAx>
      <c:valAx>
        <c:axId val="448653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8649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6.7000400000000004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8651280"/>
        <c:axId val="448650104"/>
      </c:barChart>
      <c:catAx>
        <c:axId val="448651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8650104"/>
        <c:crosses val="autoZero"/>
        <c:auto val="1"/>
        <c:lblAlgn val="ctr"/>
        <c:lblOffset val="100"/>
        <c:noMultiLvlLbl val="0"/>
      </c:catAx>
      <c:valAx>
        <c:axId val="4486501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8651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276.9391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8650496"/>
        <c:axId val="448651672"/>
      </c:barChart>
      <c:catAx>
        <c:axId val="448650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8651672"/>
        <c:crosses val="autoZero"/>
        <c:auto val="1"/>
        <c:lblAlgn val="ctr"/>
        <c:lblOffset val="100"/>
        <c:noMultiLvlLbl val="0"/>
      </c:catAx>
      <c:valAx>
        <c:axId val="44865167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8650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0.16091369999999999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8652064"/>
        <c:axId val="448653632"/>
      </c:barChart>
      <c:catAx>
        <c:axId val="448652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8653632"/>
        <c:crosses val="autoZero"/>
        <c:auto val="1"/>
        <c:lblAlgn val="ctr"/>
        <c:lblOffset val="100"/>
        <c:noMultiLvlLbl val="0"/>
      </c:catAx>
      <c:valAx>
        <c:axId val="448653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8652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1.5879985000000001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8654024"/>
        <c:axId val="448648536"/>
      </c:barChart>
      <c:catAx>
        <c:axId val="448654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8648536"/>
        <c:crosses val="autoZero"/>
        <c:auto val="1"/>
        <c:lblAlgn val="ctr"/>
        <c:lblOffset val="100"/>
        <c:noMultiLvlLbl val="0"/>
      </c:catAx>
      <c:valAx>
        <c:axId val="448648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8654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10.7137785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3169616"/>
        <c:axId val="443172752"/>
      </c:barChart>
      <c:catAx>
        <c:axId val="443169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172752"/>
        <c:crosses val="autoZero"/>
        <c:auto val="1"/>
        <c:lblAlgn val="ctr"/>
        <c:lblOffset val="100"/>
        <c:noMultiLvlLbl val="0"/>
      </c:catAx>
      <c:valAx>
        <c:axId val="4431727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169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194.51546999999999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9051808"/>
        <c:axId val="449045928"/>
      </c:barChart>
      <c:catAx>
        <c:axId val="449051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9045928"/>
        <c:crosses val="autoZero"/>
        <c:auto val="1"/>
        <c:lblAlgn val="ctr"/>
        <c:lblOffset val="100"/>
        <c:noMultiLvlLbl val="0"/>
      </c:catAx>
      <c:valAx>
        <c:axId val="449045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9051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36.479390000000002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9044752"/>
        <c:axId val="449047104"/>
      </c:barChart>
      <c:catAx>
        <c:axId val="449044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9047104"/>
        <c:crosses val="autoZero"/>
        <c:auto val="1"/>
        <c:lblAlgn val="ctr"/>
        <c:lblOffset val="100"/>
        <c:noMultiLvlLbl val="0"/>
      </c:catAx>
      <c:valAx>
        <c:axId val="449047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9044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4.923</c:v>
                </c:pt>
                <c:pt idx="1">
                  <c:v>4.7069999999999999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49047888"/>
        <c:axId val="449051416"/>
      </c:barChart>
      <c:catAx>
        <c:axId val="449047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9051416"/>
        <c:crosses val="autoZero"/>
        <c:auto val="1"/>
        <c:lblAlgn val="ctr"/>
        <c:lblOffset val="100"/>
        <c:noMultiLvlLbl val="0"/>
      </c:catAx>
      <c:valAx>
        <c:axId val="449051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9047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8.5021749999999994</c:v>
                </c:pt>
                <c:pt idx="1">
                  <c:v>10.865409</c:v>
                </c:pt>
                <c:pt idx="2">
                  <c:v>5.4831886000000001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201.77529999999999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9047496"/>
        <c:axId val="449045536"/>
      </c:barChart>
      <c:catAx>
        <c:axId val="449047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9045536"/>
        <c:crosses val="autoZero"/>
        <c:auto val="1"/>
        <c:lblAlgn val="ctr"/>
        <c:lblOffset val="100"/>
        <c:noMultiLvlLbl val="0"/>
      </c:catAx>
      <c:valAx>
        <c:axId val="449045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9047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6.0149355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9048280"/>
        <c:axId val="449049064"/>
      </c:barChart>
      <c:catAx>
        <c:axId val="449048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9049064"/>
        <c:crosses val="autoZero"/>
        <c:auto val="1"/>
        <c:lblAlgn val="ctr"/>
        <c:lblOffset val="100"/>
        <c:noMultiLvlLbl val="0"/>
      </c:catAx>
      <c:valAx>
        <c:axId val="449049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9048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71.733999999999995</c:v>
                </c:pt>
                <c:pt idx="1">
                  <c:v>10.26</c:v>
                </c:pt>
                <c:pt idx="2">
                  <c:v>18.006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49049848"/>
        <c:axId val="449050632"/>
      </c:barChart>
      <c:catAx>
        <c:axId val="449049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9050632"/>
        <c:crosses val="autoZero"/>
        <c:auto val="1"/>
        <c:lblAlgn val="ctr"/>
        <c:lblOffset val="100"/>
        <c:noMultiLvlLbl val="0"/>
      </c:catAx>
      <c:valAx>
        <c:axId val="449050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9049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980.70169999999996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8649320"/>
        <c:axId val="449290712"/>
      </c:barChart>
      <c:catAx>
        <c:axId val="448649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9290712"/>
        <c:crosses val="autoZero"/>
        <c:auto val="1"/>
        <c:lblAlgn val="ctr"/>
        <c:lblOffset val="100"/>
        <c:noMultiLvlLbl val="0"/>
      </c:catAx>
      <c:valAx>
        <c:axId val="4492907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8649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48.403709999999997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9288752"/>
        <c:axId val="449290320"/>
      </c:barChart>
      <c:catAx>
        <c:axId val="449288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9290320"/>
        <c:crosses val="autoZero"/>
        <c:auto val="1"/>
        <c:lblAlgn val="ctr"/>
        <c:lblOffset val="100"/>
        <c:noMultiLvlLbl val="0"/>
      </c:catAx>
      <c:valAx>
        <c:axId val="4492903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9288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196.39299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9286008"/>
        <c:axId val="449291888"/>
      </c:barChart>
      <c:catAx>
        <c:axId val="449286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9291888"/>
        <c:crosses val="autoZero"/>
        <c:auto val="1"/>
        <c:lblAlgn val="ctr"/>
        <c:lblOffset val="100"/>
        <c:noMultiLvlLbl val="0"/>
      </c:catAx>
      <c:valAx>
        <c:axId val="449291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9286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1.1369389000000001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3170400"/>
        <c:axId val="443171184"/>
      </c:barChart>
      <c:catAx>
        <c:axId val="443170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171184"/>
        <c:crosses val="autoZero"/>
        <c:auto val="1"/>
        <c:lblAlgn val="ctr"/>
        <c:lblOffset val="100"/>
        <c:noMultiLvlLbl val="0"/>
      </c:catAx>
      <c:valAx>
        <c:axId val="443171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170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2402.3566999999998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9291104"/>
        <c:axId val="449287576"/>
      </c:barChart>
      <c:catAx>
        <c:axId val="449291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9287576"/>
        <c:crosses val="autoZero"/>
        <c:auto val="1"/>
        <c:lblAlgn val="ctr"/>
        <c:lblOffset val="100"/>
        <c:noMultiLvlLbl val="0"/>
      </c:catAx>
      <c:valAx>
        <c:axId val="449287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9291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6.7277446000000003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9286792"/>
        <c:axId val="449289536"/>
      </c:barChart>
      <c:catAx>
        <c:axId val="449286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9289536"/>
        <c:crosses val="autoZero"/>
        <c:auto val="1"/>
        <c:lblAlgn val="ctr"/>
        <c:lblOffset val="100"/>
        <c:noMultiLvlLbl val="0"/>
      </c:catAx>
      <c:valAx>
        <c:axId val="449289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9286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1.4531509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9293456"/>
        <c:axId val="449292280"/>
      </c:barChart>
      <c:catAx>
        <c:axId val="449293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9292280"/>
        <c:crosses val="autoZero"/>
        <c:auto val="1"/>
        <c:lblAlgn val="ctr"/>
        <c:lblOffset val="100"/>
        <c:noMultiLvlLbl val="0"/>
      </c:catAx>
      <c:valAx>
        <c:axId val="449292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9293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97.611859999999993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3172360"/>
        <c:axId val="443173144"/>
      </c:barChart>
      <c:catAx>
        <c:axId val="443172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173144"/>
        <c:crosses val="autoZero"/>
        <c:auto val="1"/>
        <c:lblAlgn val="ctr"/>
        <c:lblOffset val="100"/>
        <c:noMultiLvlLbl val="0"/>
      </c:catAx>
      <c:valAx>
        <c:axId val="443173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172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0.57227600000000001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7661184"/>
        <c:axId val="447665888"/>
      </c:barChart>
      <c:catAx>
        <c:axId val="447661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7665888"/>
        <c:crosses val="autoZero"/>
        <c:auto val="1"/>
        <c:lblAlgn val="ctr"/>
        <c:lblOffset val="100"/>
        <c:noMultiLvlLbl val="0"/>
      </c:catAx>
      <c:valAx>
        <c:axId val="4476658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7661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9.4288229999999995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7663928"/>
        <c:axId val="447663144"/>
      </c:barChart>
      <c:catAx>
        <c:axId val="447663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7663144"/>
        <c:crosses val="autoZero"/>
        <c:auto val="1"/>
        <c:lblAlgn val="ctr"/>
        <c:lblOffset val="100"/>
        <c:noMultiLvlLbl val="0"/>
      </c:catAx>
      <c:valAx>
        <c:axId val="447663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7663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1.4531509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7661576"/>
        <c:axId val="447666672"/>
      </c:barChart>
      <c:catAx>
        <c:axId val="447661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7666672"/>
        <c:crosses val="autoZero"/>
        <c:auto val="1"/>
        <c:lblAlgn val="ctr"/>
        <c:lblOffset val="100"/>
        <c:noMultiLvlLbl val="0"/>
      </c:catAx>
      <c:valAx>
        <c:axId val="447666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7661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259.697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7665496"/>
        <c:axId val="447664712"/>
      </c:barChart>
      <c:catAx>
        <c:axId val="447665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7664712"/>
        <c:crosses val="autoZero"/>
        <c:auto val="1"/>
        <c:lblAlgn val="ctr"/>
        <c:lblOffset val="100"/>
        <c:noMultiLvlLbl val="0"/>
      </c:catAx>
      <c:valAx>
        <c:axId val="447664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7665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3.2324723999999998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7664320"/>
        <c:axId val="447667848"/>
      </c:barChart>
      <c:catAx>
        <c:axId val="447664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7667848"/>
        <c:crosses val="autoZero"/>
        <c:auto val="1"/>
        <c:lblAlgn val="ctr"/>
        <c:lblOffset val="100"/>
        <c:noMultiLvlLbl val="0"/>
      </c:catAx>
      <c:valAx>
        <c:axId val="447667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7664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박명덕, ID : H1900475)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30일 16:22:41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2140</v>
      </c>
      <c r="C6" s="59">
        <f>'DRIs DATA 입력'!C6</f>
        <v>980.70169999999996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34.109603999999997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10.7137785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71.733999999999995</v>
      </c>
      <c r="G8" s="59">
        <f>'DRIs DATA 입력'!G8</f>
        <v>10.26</v>
      </c>
      <c r="H8" s="59">
        <f>'DRIs DATA 입력'!H8</f>
        <v>18.006</v>
      </c>
      <c r="I8" s="46"/>
      <c r="J8" s="59" t="s">
        <v>216</v>
      </c>
      <c r="K8" s="59">
        <f>'DRIs DATA 입력'!K8</f>
        <v>4.923</v>
      </c>
      <c r="L8" s="59">
        <f>'DRIs DATA 입력'!L8</f>
        <v>4.7069999999999999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201.77529999999999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6.0149355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1.1369389000000001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97.611859999999993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48.403709999999997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0.76059520000000003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0.57227600000000001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9.4288229999999995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1.4531509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259.697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3.2324723999999998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0.92466870000000001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0.38447176999999999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196.39299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582.58776999999998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2402.3566999999998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1495.472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39.205599999999997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77.452515000000005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6.7277446000000003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6.7000400000000004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276.9391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0.16091369999999999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1.5879985000000001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194.51546999999999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36.479390000000002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P20" sqref="P20"/>
    </sheetView>
  </sheetViews>
  <sheetFormatPr defaultRowHeight="16.5" x14ac:dyDescent="0.3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27" x14ac:dyDescent="0.3">
      <c r="A1" s="61" t="s">
        <v>331</v>
      </c>
      <c r="B1" s="60" t="s">
        <v>332</v>
      </c>
      <c r="G1" s="61" t="s">
        <v>324</v>
      </c>
      <c r="H1" s="60" t="s">
        <v>333</v>
      </c>
    </row>
    <row r="3" spans="1:27" x14ac:dyDescent="0.3">
      <c r="A3" s="68" t="s">
        <v>305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276</v>
      </c>
      <c r="B4" s="67"/>
      <c r="C4" s="67"/>
      <c r="E4" s="69" t="s">
        <v>306</v>
      </c>
      <c r="F4" s="70"/>
      <c r="G4" s="70"/>
      <c r="H4" s="71"/>
      <c r="J4" s="69" t="s">
        <v>285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307</v>
      </c>
      <c r="V4" s="67"/>
      <c r="W4" s="67"/>
      <c r="X4" s="67"/>
      <c r="Y4" s="67"/>
      <c r="Z4" s="67"/>
    </row>
    <row r="5" spans="1:27" x14ac:dyDescent="0.3">
      <c r="A5" s="65"/>
      <c r="B5" s="65" t="s">
        <v>286</v>
      </c>
      <c r="C5" s="65" t="s">
        <v>289</v>
      </c>
      <c r="E5" s="65"/>
      <c r="F5" s="65" t="s">
        <v>50</v>
      </c>
      <c r="G5" s="65" t="s">
        <v>277</v>
      </c>
      <c r="H5" s="65" t="s">
        <v>46</v>
      </c>
      <c r="J5" s="65"/>
      <c r="K5" s="65" t="s">
        <v>287</v>
      </c>
      <c r="L5" s="65" t="s">
        <v>278</v>
      </c>
      <c r="N5" s="65"/>
      <c r="O5" s="65" t="s">
        <v>293</v>
      </c>
      <c r="P5" s="65" t="s">
        <v>288</v>
      </c>
      <c r="Q5" s="65" t="s">
        <v>279</v>
      </c>
      <c r="R5" s="65" t="s">
        <v>280</v>
      </c>
      <c r="S5" s="65" t="s">
        <v>289</v>
      </c>
      <c r="U5" s="65"/>
      <c r="V5" s="65" t="s">
        <v>293</v>
      </c>
      <c r="W5" s="65" t="s">
        <v>288</v>
      </c>
      <c r="X5" s="65" t="s">
        <v>279</v>
      </c>
      <c r="Y5" s="65" t="s">
        <v>280</v>
      </c>
      <c r="Z5" s="65" t="s">
        <v>289</v>
      </c>
    </row>
    <row r="6" spans="1:27" x14ac:dyDescent="0.3">
      <c r="A6" s="65" t="s">
        <v>276</v>
      </c>
      <c r="B6" s="65">
        <v>2140</v>
      </c>
      <c r="C6" s="65">
        <v>980.70169999999996</v>
      </c>
      <c r="E6" s="65" t="s">
        <v>281</v>
      </c>
      <c r="F6" s="65">
        <v>55</v>
      </c>
      <c r="G6" s="65">
        <v>15</v>
      </c>
      <c r="H6" s="65">
        <v>7</v>
      </c>
      <c r="J6" s="65" t="s">
        <v>281</v>
      </c>
      <c r="K6" s="65">
        <v>0.1</v>
      </c>
      <c r="L6" s="65">
        <v>4</v>
      </c>
      <c r="N6" s="65" t="s">
        <v>312</v>
      </c>
      <c r="O6" s="65">
        <v>60</v>
      </c>
      <c r="P6" s="65">
        <v>75</v>
      </c>
      <c r="Q6" s="65">
        <v>0</v>
      </c>
      <c r="R6" s="65">
        <v>0</v>
      </c>
      <c r="S6" s="65">
        <v>34.109603999999997</v>
      </c>
      <c r="U6" s="65" t="s">
        <v>290</v>
      </c>
      <c r="V6" s="65">
        <v>0</v>
      </c>
      <c r="W6" s="65">
        <v>5</v>
      </c>
      <c r="X6" s="65">
        <v>20</v>
      </c>
      <c r="Y6" s="65">
        <v>0</v>
      </c>
      <c r="Z6" s="65">
        <v>10.7137785</v>
      </c>
    </row>
    <row r="7" spans="1:27" x14ac:dyDescent="0.3">
      <c r="E7" s="65" t="s">
        <v>291</v>
      </c>
      <c r="F7" s="65">
        <v>65</v>
      </c>
      <c r="G7" s="65">
        <v>30</v>
      </c>
      <c r="H7" s="65">
        <v>20</v>
      </c>
      <c r="J7" s="65" t="s">
        <v>291</v>
      </c>
      <c r="K7" s="65">
        <v>1</v>
      </c>
      <c r="L7" s="65">
        <v>10</v>
      </c>
    </row>
    <row r="8" spans="1:27" x14ac:dyDescent="0.3">
      <c r="E8" s="65" t="s">
        <v>292</v>
      </c>
      <c r="F8" s="65">
        <v>71.733999999999995</v>
      </c>
      <c r="G8" s="65">
        <v>10.26</v>
      </c>
      <c r="H8" s="65">
        <v>18.006</v>
      </c>
      <c r="J8" s="65" t="s">
        <v>292</v>
      </c>
      <c r="K8" s="65">
        <v>4.923</v>
      </c>
      <c r="L8" s="65">
        <v>4.7069999999999999</v>
      </c>
    </row>
    <row r="13" spans="1:27" x14ac:dyDescent="0.3">
      <c r="A13" s="66" t="s">
        <v>313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308</v>
      </c>
      <c r="B14" s="67"/>
      <c r="C14" s="67"/>
      <c r="D14" s="67"/>
      <c r="E14" s="67"/>
      <c r="F14" s="67"/>
      <c r="H14" s="67" t="s">
        <v>325</v>
      </c>
      <c r="I14" s="67"/>
      <c r="J14" s="67"/>
      <c r="K14" s="67"/>
      <c r="L14" s="67"/>
      <c r="M14" s="67"/>
      <c r="O14" s="67" t="s">
        <v>309</v>
      </c>
      <c r="P14" s="67"/>
      <c r="Q14" s="67"/>
      <c r="R14" s="67"/>
      <c r="S14" s="67"/>
      <c r="T14" s="67"/>
      <c r="V14" s="67" t="s">
        <v>314</v>
      </c>
      <c r="W14" s="67"/>
      <c r="X14" s="67"/>
      <c r="Y14" s="67"/>
      <c r="Z14" s="67"/>
      <c r="AA14" s="67"/>
    </row>
    <row r="15" spans="1:27" x14ac:dyDescent="0.3">
      <c r="A15" s="65"/>
      <c r="B15" s="65" t="s">
        <v>293</v>
      </c>
      <c r="C15" s="65" t="s">
        <v>288</v>
      </c>
      <c r="D15" s="65" t="s">
        <v>279</v>
      </c>
      <c r="E15" s="65" t="s">
        <v>280</v>
      </c>
      <c r="F15" s="65" t="s">
        <v>289</v>
      </c>
      <c r="H15" s="65"/>
      <c r="I15" s="65" t="s">
        <v>293</v>
      </c>
      <c r="J15" s="65" t="s">
        <v>288</v>
      </c>
      <c r="K15" s="65" t="s">
        <v>279</v>
      </c>
      <c r="L15" s="65" t="s">
        <v>280</v>
      </c>
      <c r="M15" s="65" t="s">
        <v>289</v>
      </c>
      <c r="O15" s="65"/>
      <c r="P15" s="65" t="s">
        <v>293</v>
      </c>
      <c r="Q15" s="65" t="s">
        <v>288</v>
      </c>
      <c r="R15" s="65" t="s">
        <v>279</v>
      </c>
      <c r="S15" s="65" t="s">
        <v>280</v>
      </c>
      <c r="T15" s="65" t="s">
        <v>289</v>
      </c>
      <c r="V15" s="65"/>
      <c r="W15" s="65" t="s">
        <v>293</v>
      </c>
      <c r="X15" s="65" t="s">
        <v>288</v>
      </c>
      <c r="Y15" s="65" t="s">
        <v>279</v>
      </c>
      <c r="Z15" s="65" t="s">
        <v>280</v>
      </c>
      <c r="AA15" s="65" t="s">
        <v>289</v>
      </c>
    </row>
    <row r="16" spans="1:27" x14ac:dyDescent="0.3">
      <c r="A16" s="65" t="s">
        <v>310</v>
      </c>
      <c r="B16" s="65">
        <v>780</v>
      </c>
      <c r="C16" s="65">
        <v>1090</v>
      </c>
      <c r="D16" s="65">
        <v>0</v>
      </c>
      <c r="E16" s="65">
        <v>3000</v>
      </c>
      <c r="F16" s="65">
        <v>201.77529999999999</v>
      </c>
      <c r="H16" s="65" t="s">
        <v>3</v>
      </c>
      <c r="I16" s="65">
        <v>0</v>
      </c>
      <c r="J16" s="65">
        <v>0</v>
      </c>
      <c r="K16" s="65">
        <v>15</v>
      </c>
      <c r="L16" s="65">
        <v>540</v>
      </c>
      <c r="M16" s="65">
        <v>6.0149355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1.1369389000000001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97.611859999999993</v>
      </c>
    </row>
    <row r="23" spans="1:62" x14ac:dyDescent="0.3">
      <c r="A23" s="66" t="s">
        <v>294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282</v>
      </c>
      <c r="B24" s="67"/>
      <c r="C24" s="67"/>
      <c r="D24" s="67"/>
      <c r="E24" s="67"/>
      <c r="F24" s="67"/>
      <c r="H24" s="67" t="s">
        <v>311</v>
      </c>
      <c r="I24" s="67"/>
      <c r="J24" s="67"/>
      <c r="K24" s="67"/>
      <c r="L24" s="67"/>
      <c r="M24" s="67"/>
      <c r="O24" s="67" t="s">
        <v>295</v>
      </c>
      <c r="P24" s="67"/>
      <c r="Q24" s="67"/>
      <c r="R24" s="67"/>
      <c r="S24" s="67"/>
      <c r="T24" s="67"/>
      <c r="V24" s="67" t="s">
        <v>326</v>
      </c>
      <c r="W24" s="67"/>
      <c r="X24" s="67"/>
      <c r="Y24" s="67"/>
      <c r="Z24" s="67"/>
      <c r="AA24" s="67"/>
      <c r="AC24" s="67" t="s">
        <v>327</v>
      </c>
      <c r="AD24" s="67"/>
      <c r="AE24" s="67"/>
      <c r="AF24" s="67"/>
      <c r="AG24" s="67"/>
      <c r="AH24" s="67"/>
      <c r="AJ24" s="67" t="s">
        <v>315</v>
      </c>
      <c r="AK24" s="67"/>
      <c r="AL24" s="67"/>
      <c r="AM24" s="67"/>
      <c r="AN24" s="67"/>
      <c r="AO24" s="67"/>
      <c r="AQ24" s="67" t="s">
        <v>296</v>
      </c>
      <c r="AR24" s="67"/>
      <c r="AS24" s="67"/>
      <c r="AT24" s="67"/>
      <c r="AU24" s="67"/>
      <c r="AV24" s="67"/>
      <c r="AX24" s="67" t="s">
        <v>297</v>
      </c>
      <c r="AY24" s="67"/>
      <c r="AZ24" s="67"/>
      <c r="BA24" s="67"/>
      <c r="BB24" s="67"/>
      <c r="BC24" s="67"/>
      <c r="BE24" s="67" t="s">
        <v>316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293</v>
      </c>
      <c r="C25" s="65" t="s">
        <v>288</v>
      </c>
      <c r="D25" s="65" t="s">
        <v>279</v>
      </c>
      <c r="E25" s="65" t="s">
        <v>280</v>
      </c>
      <c r="F25" s="65" t="s">
        <v>289</v>
      </c>
      <c r="H25" s="65"/>
      <c r="I25" s="65" t="s">
        <v>293</v>
      </c>
      <c r="J25" s="65" t="s">
        <v>288</v>
      </c>
      <c r="K25" s="65" t="s">
        <v>279</v>
      </c>
      <c r="L25" s="65" t="s">
        <v>280</v>
      </c>
      <c r="M25" s="65" t="s">
        <v>289</v>
      </c>
      <c r="O25" s="65"/>
      <c r="P25" s="65" t="s">
        <v>293</v>
      </c>
      <c r="Q25" s="65" t="s">
        <v>288</v>
      </c>
      <c r="R25" s="65" t="s">
        <v>279</v>
      </c>
      <c r="S25" s="65" t="s">
        <v>280</v>
      </c>
      <c r="T25" s="65" t="s">
        <v>289</v>
      </c>
      <c r="V25" s="65"/>
      <c r="W25" s="65" t="s">
        <v>293</v>
      </c>
      <c r="X25" s="65" t="s">
        <v>288</v>
      </c>
      <c r="Y25" s="65" t="s">
        <v>279</v>
      </c>
      <c r="Z25" s="65" t="s">
        <v>280</v>
      </c>
      <c r="AA25" s="65" t="s">
        <v>289</v>
      </c>
      <c r="AC25" s="65"/>
      <c r="AD25" s="65" t="s">
        <v>293</v>
      </c>
      <c r="AE25" s="65" t="s">
        <v>288</v>
      </c>
      <c r="AF25" s="65" t="s">
        <v>279</v>
      </c>
      <c r="AG25" s="65" t="s">
        <v>280</v>
      </c>
      <c r="AH25" s="65" t="s">
        <v>289</v>
      </c>
      <c r="AJ25" s="65"/>
      <c r="AK25" s="65" t="s">
        <v>293</v>
      </c>
      <c r="AL25" s="65" t="s">
        <v>288</v>
      </c>
      <c r="AM25" s="65" t="s">
        <v>279</v>
      </c>
      <c r="AN25" s="65" t="s">
        <v>280</v>
      </c>
      <c r="AO25" s="65" t="s">
        <v>289</v>
      </c>
      <c r="AQ25" s="65"/>
      <c r="AR25" s="65" t="s">
        <v>293</v>
      </c>
      <c r="AS25" s="65" t="s">
        <v>288</v>
      </c>
      <c r="AT25" s="65" t="s">
        <v>279</v>
      </c>
      <c r="AU25" s="65" t="s">
        <v>280</v>
      </c>
      <c r="AV25" s="65" t="s">
        <v>289</v>
      </c>
      <c r="AX25" s="65"/>
      <c r="AY25" s="65" t="s">
        <v>293</v>
      </c>
      <c r="AZ25" s="65" t="s">
        <v>288</v>
      </c>
      <c r="BA25" s="65" t="s">
        <v>279</v>
      </c>
      <c r="BB25" s="65" t="s">
        <v>280</v>
      </c>
      <c r="BC25" s="65" t="s">
        <v>289</v>
      </c>
      <c r="BE25" s="65"/>
      <c r="BF25" s="65" t="s">
        <v>293</v>
      </c>
      <c r="BG25" s="65" t="s">
        <v>288</v>
      </c>
      <c r="BH25" s="65" t="s">
        <v>279</v>
      </c>
      <c r="BI25" s="65" t="s">
        <v>280</v>
      </c>
      <c r="BJ25" s="65" t="s">
        <v>289</v>
      </c>
    </row>
    <row r="26" spans="1:62" x14ac:dyDescent="0.3">
      <c r="A26" s="65" t="s">
        <v>8</v>
      </c>
      <c r="B26" s="65">
        <v>110</v>
      </c>
      <c r="C26" s="65">
        <v>140</v>
      </c>
      <c r="D26" s="65">
        <v>0</v>
      </c>
      <c r="E26" s="65">
        <v>2000</v>
      </c>
      <c r="F26" s="65">
        <v>48.403709999999997</v>
      </c>
      <c r="H26" s="65" t="s">
        <v>9</v>
      </c>
      <c r="I26" s="65">
        <v>1.2</v>
      </c>
      <c r="J26" s="65">
        <v>1.5</v>
      </c>
      <c r="K26" s="65">
        <v>0</v>
      </c>
      <c r="L26" s="65">
        <v>0</v>
      </c>
      <c r="M26" s="65">
        <v>0.76059520000000003</v>
      </c>
      <c r="O26" s="65" t="s">
        <v>10</v>
      </c>
      <c r="P26" s="65">
        <v>1.4</v>
      </c>
      <c r="Q26" s="65">
        <v>1.7</v>
      </c>
      <c r="R26" s="65">
        <v>0</v>
      </c>
      <c r="S26" s="65">
        <v>0</v>
      </c>
      <c r="T26" s="65">
        <v>0.57227600000000001</v>
      </c>
      <c r="V26" s="65" t="s">
        <v>11</v>
      </c>
      <c r="W26" s="65">
        <v>13</v>
      </c>
      <c r="X26" s="65">
        <v>17</v>
      </c>
      <c r="Y26" s="65">
        <v>0</v>
      </c>
      <c r="Z26" s="65">
        <v>35</v>
      </c>
      <c r="AA26" s="65">
        <v>9.4288229999999995</v>
      </c>
      <c r="AC26" s="65" t="s">
        <v>12</v>
      </c>
      <c r="AD26" s="65">
        <v>1.9</v>
      </c>
      <c r="AE26" s="65">
        <v>2.2000000000000002</v>
      </c>
      <c r="AF26" s="65">
        <v>0</v>
      </c>
      <c r="AG26" s="65">
        <v>100</v>
      </c>
      <c r="AH26" s="65">
        <v>1.4531509</v>
      </c>
      <c r="AJ26" s="65" t="s">
        <v>298</v>
      </c>
      <c r="AK26" s="65">
        <v>450</v>
      </c>
      <c r="AL26" s="65">
        <v>550</v>
      </c>
      <c r="AM26" s="65">
        <v>0</v>
      </c>
      <c r="AN26" s="65">
        <v>1000</v>
      </c>
      <c r="AO26" s="65">
        <v>259.697</v>
      </c>
      <c r="AQ26" s="65" t="s">
        <v>13</v>
      </c>
      <c r="AR26" s="65">
        <v>2.2999999999999998</v>
      </c>
      <c r="AS26" s="65">
        <v>2.8</v>
      </c>
      <c r="AT26" s="65">
        <v>0</v>
      </c>
      <c r="AU26" s="65">
        <v>0</v>
      </c>
      <c r="AV26" s="65">
        <v>3.2324723999999998</v>
      </c>
      <c r="AX26" s="65" t="s">
        <v>14</v>
      </c>
      <c r="AY26" s="65">
        <v>0</v>
      </c>
      <c r="AZ26" s="65">
        <v>2</v>
      </c>
      <c r="BA26" s="65">
        <v>5</v>
      </c>
      <c r="BB26" s="65">
        <v>0</v>
      </c>
      <c r="BC26" s="65">
        <v>0.92466870000000001</v>
      </c>
      <c r="BE26" s="65" t="s">
        <v>15</v>
      </c>
      <c r="BF26" s="65">
        <v>0</v>
      </c>
      <c r="BG26" s="65">
        <v>5</v>
      </c>
      <c r="BH26" s="65">
        <v>30</v>
      </c>
      <c r="BI26" s="65">
        <v>0</v>
      </c>
      <c r="BJ26" s="65">
        <v>0.38447176999999999</v>
      </c>
    </row>
    <row r="33" spans="1:68" x14ac:dyDescent="0.3">
      <c r="A33" s="66" t="s">
        <v>299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2"/>
      <c r="BH33" s="62"/>
      <c r="BI33" s="62"/>
      <c r="BJ33" s="62"/>
      <c r="BK33" s="63"/>
      <c r="BL33" s="63"/>
      <c r="BM33" s="63"/>
      <c r="BN33" s="63"/>
      <c r="BO33" s="63"/>
      <c r="BP33" s="63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317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283</v>
      </c>
      <c r="W34" s="67"/>
      <c r="X34" s="67"/>
      <c r="Y34" s="67"/>
      <c r="Z34" s="67"/>
      <c r="AA34" s="67"/>
      <c r="AC34" s="67" t="s">
        <v>318</v>
      </c>
      <c r="AD34" s="67"/>
      <c r="AE34" s="67"/>
      <c r="AF34" s="67"/>
      <c r="AG34" s="67"/>
      <c r="AH34" s="67"/>
      <c r="AJ34" s="67" t="s">
        <v>300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293</v>
      </c>
      <c r="C35" s="65" t="s">
        <v>288</v>
      </c>
      <c r="D35" s="65" t="s">
        <v>279</v>
      </c>
      <c r="E35" s="65" t="s">
        <v>280</v>
      </c>
      <c r="F35" s="65" t="s">
        <v>289</v>
      </c>
      <c r="H35" s="65"/>
      <c r="I35" s="65" t="s">
        <v>293</v>
      </c>
      <c r="J35" s="65" t="s">
        <v>288</v>
      </c>
      <c r="K35" s="65" t="s">
        <v>279</v>
      </c>
      <c r="L35" s="65" t="s">
        <v>280</v>
      </c>
      <c r="M35" s="65" t="s">
        <v>289</v>
      </c>
      <c r="O35" s="65"/>
      <c r="P35" s="65" t="s">
        <v>293</v>
      </c>
      <c r="Q35" s="65" t="s">
        <v>288</v>
      </c>
      <c r="R35" s="65" t="s">
        <v>279</v>
      </c>
      <c r="S35" s="65" t="s">
        <v>280</v>
      </c>
      <c r="T35" s="65" t="s">
        <v>289</v>
      </c>
      <c r="V35" s="65"/>
      <c r="W35" s="65" t="s">
        <v>293</v>
      </c>
      <c r="X35" s="65" t="s">
        <v>288</v>
      </c>
      <c r="Y35" s="65" t="s">
        <v>279</v>
      </c>
      <c r="Z35" s="65" t="s">
        <v>280</v>
      </c>
      <c r="AA35" s="65" t="s">
        <v>289</v>
      </c>
      <c r="AC35" s="65"/>
      <c r="AD35" s="65" t="s">
        <v>293</v>
      </c>
      <c r="AE35" s="65" t="s">
        <v>288</v>
      </c>
      <c r="AF35" s="65" t="s">
        <v>279</v>
      </c>
      <c r="AG35" s="65" t="s">
        <v>280</v>
      </c>
      <c r="AH35" s="65" t="s">
        <v>289</v>
      </c>
      <c r="AJ35" s="65"/>
      <c r="AK35" s="65" t="s">
        <v>293</v>
      </c>
      <c r="AL35" s="65" t="s">
        <v>288</v>
      </c>
      <c r="AM35" s="65" t="s">
        <v>279</v>
      </c>
      <c r="AN35" s="65" t="s">
        <v>280</v>
      </c>
      <c r="AO35" s="65" t="s">
        <v>289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2500</v>
      </c>
      <c r="F36" s="65">
        <v>196.39299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582.58776999999998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2402.3566999999998</v>
      </c>
      <c r="V36" s="65" t="s">
        <v>20</v>
      </c>
      <c r="W36" s="65">
        <v>0</v>
      </c>
      <c r="X36" s="65">
        <v>0</v>
      </c>
      <c r="Y36" s="65">
        <v>3900</v>
      </c>
      <c r="Z36" s="65">
        <v>0</v>
      </c>
      <c r="AA36" s="65">
        <v>1495.472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39.205599999999997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77.452515000000005</v>
      </c>
    </row>
    <row r="43" spans="1:68" x14ac:dyDescent="0.3">
      <c r="A43" s="66" t="s">
        <v>301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319</v>
      </c>
      <c r="B44" s="67"/>
      <c r="C44" s="67"/>
      <c r="D44" s="67"/>
      <c r="E44" s="67"/>
      <c r="F44" s="67"/>
      <c r="H44" s="67" t="s">
        <v>320</v>
      </c>
      <c r="I44" s="67"/>
      <c r="J44" s="67"/>
      <c r="K44" s="67"/>
      <c r="L44" s="67"/>
      <c r="M44" s="67"/>
      <c r="O44" s="67" t="s">
        <v>321</v>
      </c>
      <c r="P44" s="67"/>
      <c r="Q44" s="67"/>
      <c r="R44" s="67"/>
      <c r="S44" s="67"/>
      <c r="T44" s="67"/>
      <c r="V44" s="67" t="s">
        <v>284</v>
      </c>
      <c r="W44" s="67"/>
      <c r="X44" s="67"/>
      <c r="Y44" s="67"/>
      <c r="Z44" s="67"/>
      <c r="AA44" s="67"/>
      <c r="AC44" s="67" t="s">
        <v>302</v>
      </c>
      <c r="AD44" s="67"/>
      <c r="AE44" s="67"/>
      <c r="AF44" s="67"/>
      <c r="AG44" s="67"/>
      <c r="AH44" s="67"/>
      <c r="AJ44" s="67" t="s">
        <v>328</v>
      </c>
      <c r="AK44" s="67"/>
      <c r="AL44" s="67"/>
      <c r="AM44" s="67"/>
      <c r="AN44" s="67"/>
      <c r="AO44" s="67"/>
      <c r="AQ44" s="67" t="s">
        <v>322</v>
      </c>
      <c r="AR44" s="67"/>
      <c r="AS44" s="67"/>
      <c r="AT44" s="67"/>
      <c r="AU44" s="67"/>
      <c r="AV44" s="67"/>
      <c r="AX44" s="67" t="s">
        <v>323</v>
      </c>
      <c r="AY44" s="67"/>
      <c r="AZ44" s="67"/>
      <c r="BA44" s="67"/>
      <c r="BB44" s="67"/>
      <c r="BC44" s="67"/>
      <c r="BE44" s="67" t="s">
        <v>303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293</v>
      </c>
      <c r="C45" s="65" t="s">
        <v>288</v>
      </c>
      <c r="D45" s="65" t="s">
        <v>279</v>
      </c>
      <c r="E45" s="65" t="s">
        <v>280</v>
      </c>
      <c r="F45" s="65" t="s">
        <v>289</v>
      </c>
      <c r="H45" s="65"/>
      <c r="I45" s="65" t="s">
        <v>293</v>
      </c>
      <c r="J45" s="65" t="s">
        <v>288</v>
      </c>
      <c r="K45" s="65" t="s">
        <v>279</v>
      </c>
      <c r="L45" s="65" t="s">
        <v>280</v>
      </c>
      <c r="M45" s="65" t="s">
        <v>289</v>
      </c>
      <c r="O45" s="65"/>
      <c r="P45" s="65" t="s">
        <v>293</v>
      </c>
      <c r="Q45" s="65" t="s">
        <v>288</v>
      </c>
      <c r="R45" s="65" t="s">
        <v>279</v>
      </c>
      <c r="S45" s="65" t="s">
        <v>280</v>
      </c>
      <c r="T45" s="65" t="s">
        <v>289</v>
      </c>
      <c r="V45" s="65"/>
      <c r="W45" s="65" t="s">
        <v>293</v>
      </c>
      <c r="X45" s="65" t="s">
        <v>288</v>
      </c>
      <c r="Y45" s="65" t="s">
        <v>279</v>
      </c>
      <c r="Z45" s="65" t="s">
        <v>280</v>
      </c>
      <c r="AA45" s="65" t="s">
        <v>289</v>
      </c>
      <c r="AC45" s="65"/>
      <c r="AD45" s="65" t="s">
        <v>293</v>
      </c>
      <c r="AE45" s="65" t="s">
        <v>288</v>
      </c>
      <c r="AF45" s="65" t="s">
        <v>279</v>
      </c>
      <c r="AG45" s="65" t="s">
        <v>280</v>
      </c>
      <c r="AH45" s="65" t="s">
        <v>289</v>
      </c>
      <c r="AJ45" s="65"/>
      <c r="AK45" s="65" t="s">
        <v>293</v>
      </c>
      <c r="AL45" s="65" t="s">
        <v>288</v>
      </c>
      <c r="AM45" s="65" t="s">
        <v>279</v>
      </c>
      <c r="AN45" s="65" t="s">
        <v>280</v>
      </c>
      <c r="AO45" s="65" t="s">
        <v>289</v>
      </c>
      <c r="AQ45" s="65"/>
      <c r="AR45" s="65" t="s">
        <v>293</v>
      </c>
      <c r="AS45" s="65" t="s">
        <v>288</v>
      </c>
      <c r="AT45" s="65" t="s">
        <v>279</v>
      </c>
      <c r="AU45" s="65" t="s">
        <v>280</v>
      </c>
      <c r="AV45" s="65" t="s">
        <v>289</v>
      </c>
      <c r="AX45" s="65"/>
      <c r="AY45" s="65" t="s">
        <v>293</v>
      </c>
      <c r="AZ45" s="65" t="s">
        <v>288</v>
      </c>
      <c r="BA45" s="65" t="s">
        <v>279</v>
      </c>
      <c r="BB45" s="65" t="s">
        <v>280</v>
      </c>
      <c r="BC45" s="65" t="s">
        <v>289</v>
      </c>
      <c r="BE45" s="65"/>
      <c r="BF45" s="65" t="s">
        <v>293</v>
      </c>
      <c r="BG45" s="65" t="s">
        <v>288</v>
      </c>
      <c r="BH45" s="65" t="s">
        <v>279</v>
      </c>
      <c r="BI45" s="65" t="s">
        <v>280</v>
      </c>
      <c r="BJ45" s="65" t="s">
        <v>289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6.7277446000000003</v>
      </c>
      <c r="H46" s="65" t="s">
        <v>24</v>
      </c>
      <c r="I46" s="65">
        <v>10</v>
      </c>
      <c r="J46" s="65">
        <v>12</v>
      </c>
      <c r="K46" s="65">
        <v>0</v>
      </c>
      <c r="L46" s="65">
        <v>35</v>
      </c>
      <c r="M46" s="65">
        <v>6.7000400000000004</v>
      </c>
      <c r="O46" s="65" t="s">
        <v>304</v>
      </c>
      <c r="P46" s="65">
        <v>970</v>
      </c>
      <c r="Q46" s="65">
        <v>800</v>
      </c>
      <c r="R46" s="65">
        <v>480</v>
      </c>
      <c r="S46" s="65">
        <v>10000</v>
      </c>
      <c r="T46" s="65">
        <v>276.9391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0.16091369999999999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1.5879985000000001</v>
      </c>
      <c r="AJ46" s="65" t="s">
        <v>26</v>
      </c>
      <c r="AK46" s="65">
        <v>225</v>
      </c>
      <c r="AL46" s="65">
        <v>340</v>
      </c>
      <c r="AM46" s="65">
        <v>0</v>
      </c>
      <c r="AN46" s="65">
        <v>2400</v>
      </c>
      <c r="AO46" s="65">
        <v>194.51546999999999</v>
      </c>
      <c r="AQ46" s="65" t="s">
        <v>27</v>
      </c>
      <c r="AR46" s="65">
        <v>59</v>
      </c>
      <c r="AS46" s="65">
        <v>70</v>
      </c>
      <c r="AT46" s="65">
        <v>0</v>
      </c>
      <c r="AU46" s="65">
        <v>400</v>
      </c>
      <c r="AV46" s="65">
        <v>36.479390000000002</v>
      </c>
      <c r="AX46" s="65" t="s">
        <v>329</v>
      </c>
      <c r="AY46" s="65"/>
      <c r="AZ46" s="65"/>
      <c r="BA46" s="65"/>
      <c r="BB46" s="65"/>
      <c r="BC46" s="65"/>
      <c r="BE46" s="65" t="s">
        <v>330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14" sqref="G14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0" customFormat="1" x14ac:dyDescent="0.3">
      <c r="A2" s="60" t="s">
        <v>334</v>
      </c>
      <c r="B2" s="60" t="s">
        <v>335</v>
      </c>
      <c r="C2" s="60" t="s">
        <v>336</v>
      </c>
      <c r="D2" s="60">
        <v>54</v>
      </c>
      <c r="E2" s="60">
        <v>980.70169999999996</v>
      </c>
      <c r="F2" s="60">
        <v>135.88775999999999</v>
      </c>
      <c r="G2" s="60">
        <v>19.435585</v>
      </c>
      <c r="H2" s="60">
        <v>5.4500419999999998</v>
      </c>
      <c r="I2" s="60">
        <v>13.985542000000001</v>
      </c>
      <c r="J2" s="60">
        <v>34.109603999999997</v>
      </c>
      <c r="K2" s="60">
        <v>15.051330999999999</v>
      </c>
      <c r="L2" s="60">
        <v>19.058271000000001</v>
      </c>
      <c r="M2" s="60">
        <v>10.7137785</v>
      </c>
      <c r="N2" s="60">
        <v>1.361918</v>
      </c>
      <c r="O2" s="60">
        <v>5.3408113000000004</v>
      </c>
      <c r="P2" s="60">
        <v>678.76793999999995</v>
      </c>
      <c r="Q2" s="60">
        <v>11.088767000000001</v>
      </c>
      <c r="R2" s="60">
        <v>201.77529999999999</v>
      </c>
      <c r="S2" s="60">
        <v>34.520580000000002</v>
      </c>
      <c r="T2" s="60">
        <v>2007.0569</v>
      </c>
      <c r="U2" s="60">
        <v>1.1369389000000001</v>
      </c>
      <c r="V2" s="60">
        <v>6.0149355</v>
      </c>
      <c r="W2" s="60">
        <v>97.611859999999993</v>
      </c>
      <c r="X2" s="60">
        <v>48.403709999999997</v>
      </c>
      <c r="Y2" s="60">
        <v>0.76059520000000003</v>
      </c>
      <c r="Z2" s="60">
        <v>0.57227600000000001</v>
      </c>
      <c r="AA2" s="60">
        <v>9.4288229999999995</v>
      </c>
      <c r="AB2" s="60">
        <v>1.4531509</v>
      </c>
      <c r="AC2" s="60">
        <v>259.697</v>
      </c>
      <c r="AD2" s="60">
        <v>3.2324723999999998</v>
      </c>
      <c r="AE2" s="60">
        <v>0.92466870000000001</v>
      </c>
      <c r="AF2" s="60">
        <v>0.38447176999999999</v>
      </c>
      <c r="AG2" s="60">
        <v>196.39299</v>
      </c>
      <c r="AH2" s="60">
        <v>124.15017</v>
      </c>
      <c r="AI2" s="60">
        <v>72.242819999999995</v>
      </c>
      <c r="AJ2" s="60">
        <v>582.58776999999998</v>
      </c>
      <c r="AK2" s="60">
        <v>2402.3566999999998</v>
      </c>
      <c r="AL2" s="60">
        <v>39.205599999999997</v>
      </c>
      <c r="AM2" s="60">
        <v>1495.472</v>
      </c>
      <c r="AN2" s="60">
        <v>77.452515000000005</v>
      </c>
      <c r="AO2" s="60">
        <v>6.7277446000000003</v>
      </c>
      <c r="AP2" s="60">
        <v>4.8156033000000003</v>
      </c>
      <c r="AQ2" s="60">
        <v>1.9121414000000001</v>
      </c>
      <c r="AR2" s="60">
        <v>6.7000400000000004</v>
      </c>
      <c r="AS2" s="60">
        <v>276.9391</v>
      </c>
      <c r="AT2" s="60">
        <v>0.16091369999999999</v>
      </c>
      <c r="AU2" s="60">
        <v>1.5879985000000001</v>
      </c>
      <c r="AV2" s="60">
        <v>194.51546999999999</v>
      </c>
      <c r="AW2" s="60">
        <v>36.479390000000002</v>
      </c>
      <c r="AX2" s="60">
        <v>5.2034337E-2</v>
      </c>
      <c r="AY2" s="60">
        <v>0.48870380000000002</v>
      </c>
      <c r="AZ2" s="60">
        <v>91.218024999999997</v>
      </c>
      <c r="BA2" s="60">
        <v>24.852888</v>
      </c>
      <c r="BB2" s="60">
        <v>8.5021749999999994</v>
      </c>
      <c r="BC2" s="60">
        <v>10.865409</v>
      </c>
      <c r="BD2" s="60">
        <v>5.4831886000000001</v>
      </c>
      <c r="BE2" s="60">
        <v>0.22207029</v>
      </c>
      <c r="BF2" s="60">
        <v>1.4932551000000001</v>
      </c>
      <c r="BG2" s="60">
        <v>2.2897788000000001E-4</v>
      </c>
      <c r="BH2" s="60">
        <v>1.1251379000000001E-3</v>
      </c>
      <c r="BI2" s="60">
        <v>8.3220755999999999E-4</v>
      </c>
      <c r="BJ2" s="60">
        <v>1.4290763999999999E-2</v>
      </c>
      <c r="BK2" s="60">
        <v>1.7613684E-5</v>
      </c>
      <c r="BL2" s="60">
        <v>8.9441724E-2</v>
      </c>
      <c r="BM2" s="60">
        <v>1.6105495999999999</v>
      </c>
      <c r="BN2" s="60">
        <v>0.42696792</v>
      </c>
      <c r="BO2" s="60">
        <v>19.598172999999999</v>
      </c>
      <c r="BP2" s="60">
        <v>4.6975670000000003</v>
      </c>
      <c r="BQ2" s="60">
        <v>6.4991507999999998</v>
      </c>
      <c r="BR2" s="60">
        <v>23.548828</v>
      </c>
      <c r="BS2" s="60">
        <v>4.8839392999999998</v>
      </c>
      <c r="BT2" s="60">
        <v>4.0117849999999997</v>
      </c>
      <c r="BU2" s="60">
        <v>5.4980934000000002E-2</v>
      </c>
      <c r="BV2" s="60">
        <v>3.4048725000000002E-2</v>
      </c>
      <c r="BW2" s="60">
        <v>0.28065174999999998</v>
      </c>
      <c r="BX2" s="60">
        <v>0.46884330000000002</v>
      </c>
      <c r="BY2" s="60">
        <v>7.5065779999999999E-2</v>
      </c>
      <c r="BZ2" s="60">
        <v>1.2192768E-5</v>
      </c>
      <c r="CA2" s="60">
        <v>0.13957673000000001</v>
      </c>
      <c r="CB2" s="60">
        <v>3.1914152000000001E-2</v>
      </c>
      <c r="CC2" s="60">
        <v>3.0784243999999999E-2</v>
      </c>
      <c r="CD2" s="60">
        <v>0.62082179999999998</v>
      </c>
      <c r="CE2" s="60">
        <v>1.680121E-2</v>
      </c>
      <c r="CF2" s="60">
        <v>5.8515400000000002E-2</v>
      </c>
      <c r="CG2" s="60">
        <v>0</v>
      </c>
      <c r="CH2" s="60">
        <v>9.1049999999999996E-4</v>
      </c>
      <c r="CI2" s="60">
        <v>0</v>
      </c>
      <c r="CJ2" s="60">
        <v>1.2852697</v>
      </c>
      <c r="CK2" s="60">
        <v>3.1678865000000001E-3</v>
      </c>
      <c r="CL2" s="60">
        <v>0.4324557</v>
      </c>
      <c r="CM2" s="60">
        <v>1.4796480999999999</v>
      </c>
      <c r="CN2" s="60">
        <v>1063.2280000000001</v>
      </c>
      <c r="CO2" s="60">
        <v>1887.3923</v>
      </c>
      <c r="CP2" s="60">
        <v>1239.3391999999999</v>
      </c>
      <c r="CQ2" s="60">
        <v>436.024</v>
      </c>
      <c r="CR2" s="60">
        <v>218.845</v>
      </c>
      <c r="CS2" s="60">
        <v>221.13445999999999</v>
      </c>
      <c r="CT2" s="60">
        <v>1051.0028</v>
      </c>
      <c r="CU2" s="60">
        <v>636.27009999999996</v>
      </c>
      <c r="CV2" s="60">
        <v>677.24720000000002</v>
      </c>
      <c r="CW2" s="60">
        <v>748.75869999999998</v>
      </c>
      <c r="CX2" s="60">
        <v>194.71924999999999</v>
      </c>
      <c r="CY2" s="60">
        <v>1383.6315999999999</v>
      </c>
      <c r="CZ2" s="60">
        <v>685.93176000000005</v>
      </c>
      <c r="DA2" s="60">
        <v>1581.6614</v>
      </c>
      <c r="DB2" s="60">
        <v>1618.6670999999999</v>
      </c>
      <c r="DC2" s="60">
        <v>2149.0515</v>
      </c>
      <c r="DD2" s="60">
        <v>3178.0983999999999</v>
      </c>
      <c r="DE2" s="60">
        <v>958.37310000000002</v>
      </c>
      <c r="DF2" s="60">
        <v>1559.2760000000001</v>
      </c>
      <c r="DG2" s="60">
        <v>775.76070000000004</v>
      </c>
      <c r="DH2" s="60">
        <v>34.796390000000002</v>
      </c>
      <c r="DI2" s="60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24.852888</v>
      </c>
      <c r="B6">
        <f>BB2</f>
        <v>8.5021749999999994</v>
      </c>
      <c r="C6">
        <f>BC2</f>
        <v>10.865409</v>
      </c>
      <c r="D6">
        <f>BD2</f>
        <v>5.4831886000000001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D6" sqref="D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24100</v>
      </c>
      <c r="C2" s="56">
        <f ca="1">YEAR(TODAY())-YEAR(B2)+IF(TODAY()&gt;=DATE(YEAR(TODAY()),MONTH(B2),DAY(B2)),0,-1)</f>
        <v>55</v>
      </c>
      <c r="E2" s="52">
        <v>153.69999999999999</v>
      </c>
      <c r="F2" s="53" t="s">
        <v>39</v>
      </c>
      <c r="G2" s="52">
        <v>52.5</v>
      </c>
      <c r="H2" s="51" t="s">
        <v>41</v>
      </c>
      <c r="I2" s="72">
        <f>ROUND(G3/E3^2,1)</f>
        <v>22.2</v>
      </c>
    </row>
    <row r="3" spans="1:9" x14ac:dyDescent="0.3">
      <c r="E3" s="51">
        <f>E2/100</f>
        <v>1.5369999999999999</v>
      </c>
      <c r="F3" s="51" t="s">
        <v>40</v>
      </c>
      <c r="G3" s="51">
        <f>G2</f>
        <v>52.5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4">
        <v>44138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12" sqref="P1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박명덕, ID : H1900475)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2020년 12월 30일 16:22:41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topLeftCell="A46" zoomScaleNormal="100" zoomScaleSheetLayoutView="100" zoomScalePageLayoutView="10" workbookViewId="0">
      <selection activeCell="L96" sqref="L96:T101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44138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55</v>
      </c>
      <c r="G12" s="94"/>
      <c r="H12" s="94"/>
      <c r="I12" s="94"/>
      <c r="K12" s="123">
        <f>'개인정보 및 신체계측 입력'!E2</f>
        <v>153.69999999999999</v>
      </c>
      <c r="L12" s="124"/>
      <c r="M12" s="117">
        <f>'개인정보 및 신체계측 입력'!G2</f>
        <v>52.5</v>
      </c>
      <c r="N12" s="118"/>
      <c r="O12" s="113" t="s">
        <v>271</v>
      </c>
      <c r="P12" s="107"/>
      <c r="Q12" s="90">
        <f>'개인정보 및 신체계측 입력'!I2</f>
        <v>22.2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박명덕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71.733999999999995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10.26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18.006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0.5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4.7</v>
      </c>
      <c r="L72" s="36" t="s">
        <v>53</v>
      </c>
      <c r="M72" s="36">
        <f>ROUND('DRIs DATA'!K8,1)</f>
        <v>4.9000000000000004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26.9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50.12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48.4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96.88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24.55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160.16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67.28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2140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2020-12-30T07:37:39Z</dcterms:modified>
</cp:coreProperties>
</file>