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<sst xmlns="http://schemas.openxmlformats.org/spreadsheetml/2006/main" count="692" uniqueCount="283">
  <si>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</si>
  <si>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</si>
  <si>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</si>
  <si>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</si>
  <si>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</si>
  <si>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</si>
  <si>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</si>
  <si>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</si>
  <si>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</si>
  <si>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</si>
  <si>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</si>
  <si>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</si>
  <si>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</si>
  <si>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</si>
  <si>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</si>
  <si>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</si>
  <si>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</si>
  <si>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</si>
  <si>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</si>
  <si>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</si>
  <si>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</si>
  <si>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</si>
  <si>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</si>
  <si>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</si>
  <si>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</si>
  <si>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</si>
  <si>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</si>
  <si>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</si>
  <si>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</si>
  <si>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</si>
  <si>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</si>
  <si>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</si>
  <si>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</si>
  <si>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</si>
  <si>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</si>
  <si>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</si>
  <si>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</si>
  <si>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</si>
  <si>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</si>
  <si>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</si>
  <si>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</si>
  <si>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</si>
  <si>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</si>
  <si>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</si>
  <si>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</si>
  <si>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</si>
  <si>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</si>
  <si>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</si>
  <si>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</si>
  <si>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</si>
  <si>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</si>
  <si>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</si>
  <si>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</si>
  <si>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</si>
  <si>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</si>
  <si>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</si>
  <si>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</si>
  <si>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</si>
  <si>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</si>
  <si>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</si>
  <si>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</si>
  <si>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</si>
  <si>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</si>
  <si>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</si>
  <si>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</si>
  <si>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</si>
  <si>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</si>
  <si>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</si>
  <si>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</si>
  <si>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</si>
  <si>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</si>
  <si>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</si>
  <si>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</si>
  <si>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</si>
  <si>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</si>
  <si>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</si>
  <si>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</si>
  <si>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</si>
  <si>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</si>
  <si>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</si>
  <si>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</si>
  <si>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</si>
  <si>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</si>
  <si>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</si>
  <si>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</si>
  <si>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</si>
  <si>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</si>
  <si>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</si>
  <si>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</si>
  <si>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</si>
  <si>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</si>
  <si>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</si>
  <si>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</si>
  <si>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</si>
  <si>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</si>
  <si>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</si>
  <si>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</si>
  <si>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</si>
  <si>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</si>
  <si>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</si>
  <si>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</si>
  <si>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</si>
  <si>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</si>
  <si>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</si>
  <si>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</si>
  <si>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</si>
  <si>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</si>
  <si>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</si>
  <si>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</si>
  <si>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</si>
  <si>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</si>
  <si>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</si>
  <si>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</si>
  <si>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</si>
  <si>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</si>
  <si>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</si>
  <si>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</si>
  <si>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</si>
  <si>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</si>
  <si>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</si>
  <si>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</si>
  <si>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</si>
  <si>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</si>
  <si>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</si>
  <si>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</si>
  <si>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</si>
  <si>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</si>
  <si>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</si>
  <si>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</si>
  <si>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</si>
  <si>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</si>
  <si>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</si>
  <si>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</si>
  <si>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</si>
  <si>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</si>
  <si>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</si>
  <si>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</si>
  <si>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</si>
  <si>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</si>
  <si>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</si>
  <si>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</si>
  <si>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</si>
  <si>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</si>
  <si>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</si>
  <si>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</si>
  <si>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</si>
  <si>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</si>
  <si>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</si>
  <si>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</si>
  <si>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</si>
  <si>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</si>
  <si>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</si>
  <si>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</si>
  <si>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</si>
  <si>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</si>
  <si>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</si>
  <si>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</si>
  <si>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</si>
  <si>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</si>
  <si>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</si>
  <si>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</si>
  <si>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</si>
  <si>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</si>
  <si>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</si>
  <si>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</si>
  <si>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</si>
  <si>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</si>
  <si>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</si>
  <si>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</si>
  <si>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</si>
  <si>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</si>
  <si>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</si>
  <si>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</si>
  <si>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</si>
  <si>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</si>
  <si>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</si>
  <si>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</si>
  <si>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</si>
  <si>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</si>
  <si>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</si>
  <si>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</si>
  <si>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</si>
  <si>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</si>
  <si>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</si>
  <si>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</si>
  <si>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</si>
  <si>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</si>
  <si>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</si>
  <si>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</si>
  <si>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</si>
  <si>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</si>
  <si>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</si>
  <si>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</si>
  <si>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</si>
  <si>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</si>
  <si>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</si>
  <si>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</si>
  <si>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</si>
  <si>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</si>
  <si>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</si>
  <si>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</si>
  <si>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</si>
  <si>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</si>
  <si>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</si>
  <si>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</si>
  <si>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</si>
  <si>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</si>
  <si>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</si>
  <si>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</si>
  <si>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</si>
  <si>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</si>
  <si>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</si>
  <si>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</si>
  <si>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</si>
  <si>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</si>
  <si>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</si>
  <si>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</si>
  <si>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</si>
  <si>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</si>
  <si>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</si>
  <si>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</si>
  <si>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</si>
  <si>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</si>
  <si>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</si>
  <si>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</si>
  <si>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</si>
  <si>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</si>
  <si>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</si>
  <si>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</si>
  <si>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</si>
  <si>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</si>
  <si>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</si>
  <si>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</si>
  <si>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</si>
  <si>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</si>
  <si>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</si>
  <si>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</si>
  <si>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</si>
  <si>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</si>
  <si>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</si>
  <si>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</si>
  <si>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</si>
  <si>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</si>
  <si>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</si>
  <si>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</si>
  <si>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</si>
  <si>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</si>
  <si>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</si>
  <si>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</si>
  <si>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</si>
  <si>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</si>
  <si>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</si>
  <si>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</si>
  <si>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</si>
  <si>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</si>
  <si>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</si>
  <si>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</si>
  <si>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</si>
  <si>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</si>
  <si>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</si>
  <si>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</si>
  <si>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</si>
  <si>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</si>
  <si>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</si>
  <si>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</si>
  <si>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</si>
  <si>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</si>
  <si>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</si>
  <si>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</si>
  <si>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</si>
  <si>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</si>
  <si>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</si>
  <si>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</si>
  <si>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</si>
  <si>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</si>
  <si>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</si>
  <si>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</si>
  <si>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</si>
  <si>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</si>
  <si>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이향우, ID : H1900478)</t>
  </si>
  <si>
    <t>2021년 01월 08일 12:50:25</t>
  </si>
  <si>
    <t>H1900478</t>
  </si>
  <si>
    <t>이향우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</si>
</sst>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77296"/>
        <c:axId val="517980040"/>
      </c:barChart>
      <c:catAx>
        <c:axId val="51797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80040"/>
        <c:crosses val="autoZero"/>
        <c:auto val="1"/>
        <c:lblAlgn val="ctr"/>
        <c:lblOffset val="100"/>
        <c:noMultiLvlLbl val="0"/>
      </c:catAx>
      <c:valAx>
        <c:axId val="517980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7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84744"/>
        <c:axId val="517989056"/>
      </c:barChart>
      <c:catAx>
        <c:axId val="51798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89056"/>
        <c:crosses val="autoZero"/>
        <c:auto val="1"/>
        <c:lblAlgn val="ctr"/>
        <c:lblOffset val="100"/>
        <c:noMultiLvlLbl val="0"/>
      </c:catAx>
      <c:valAx>
        <c:axId val="51798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8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89840"/>
        <c:axId val="522027160"/>
      </c:barChart>
      <c:catAx>
        <c:axId val="51798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7160"/>
        <c:crosses val="autoZero"/>
        <c:auto val="1"/>
        <c:lblAlgn val="ctr"/>
        <c:lblOffset val="100"/>
        <c:noMultiLvlLbl val="0"/>
      </c:catAx>
      <c:valAx>
        <c:axId val="52202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8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767.3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19320"/>
        <c:axId val="522023632"/>
      </c:barChart>
      <c:catAx>
        <c:axId val="52201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3632"/>
        <c:crosses val="autoZero"/>
        <c:auto val="1"/>
        <c:lblAlgn val="ctr"/>
        <c:lblOffset val="100"/>
        <c:noMultiLvlLbl val="0"/>
      </c:catAx>
      <c:valAx>
        <c:axId val="52202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1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2306.1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2064"/>
        <c:axId val="522023240"/>
      </c:barChart>
      <c:catAx>
        <c:axId val="52202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3240"/>
        <c:crosses val="autoZero"/>
        <c:auto val="1"/>
        <c:lblAlgn val="ctr"/>
        <c:lblOffset val="100"/>
        <c:noMultiLvlLbl val="0"/>
      </c:catAx>
      <c:valAx>
        <c:axId val="5220232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4808"/>
        <c:axId val="522030296"/>
      </c:barChart>
      <c:catAx>
        <c:axId val="52202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30296"/>
        <c:crosses val="autoZero"/>
        <c:auto val="1"/>
        <c:lblAlgn val="ctr"/>
        <c:lblOffset val="100"/>
        <c:noMultiLvlLbl val="0"/>
      </c:catAx>
      <c:valAx>
        <c:axId val="52203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4416"/>
        <c:axId val="522022848"/>
      </c:barChart>
      <c:catAx>
        <c:axId val="52202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2848"/>
        <c:crosses val="autoZero"/>
        <c:auto val="1"/>
        <c:lblAlgn val="ctr"/>
        <c:lblOffset val="100"/>
        <c:noMultiLvlLbl val="0"/>
      </c:catAx>
      <c:valAx>
        <c:axId val="52202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31080"/>
        <c:axId val="522029904"/>
      </c:barChart>
      <c:catAx>
        <c:axId val="52203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9904"/>
        <c:crosses val="autoZero"/>
        <c:auto val="1"/>
        <c:lblAlgn val="ctr"/>
        <c:lblOffset val="100"/>
        <c:noMultiLvlLbl val="0"/>
      </c:catAx>
      <c:valAx>
        <c:axId val="52202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3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539.1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8336"/>
        <c:axId val="522028728"/>
      </c:barChart>
      <c:catAx>
        <c:axId val="52202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8728"/>
        <c:crosses val="autoZero"/>
        <c:auto val="1"/>
        <c:lblAlgn val="ctr"/>
        <c:lblOffset val="100"/>
        <c:noMultiLvlLbl val="0"/>
      </c:catAx>
      <c:valAx>
        <c:axId val="5220287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4024"/>
        <c:axId val="522025200"/>
      </c:barChart>
      <c:catAx>
        <c:axId val="52202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5200"/>
        <c:crosses val="autoZero"/>
        <c:auto val="1"/>
        <c:lblAlgn val="ctr"/>
        <c:lblOffset val="100"/>
        <c:noMultiLvlLbl val="0"/>
      </c:catAx>
      <c:valAx>
        <c:axId val="52202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7944"/>
        <c:axId val="522020888"/>
      </c:barChart>
      <c:catAx>
        <c:axId val="52202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0888"/>
        <c:crosses val="autoZero"/>
        <c:auto val="1"/>
        <c:lblAlgn val="ctr"/>
        <c:lblOffset val="100"/>
        <c:noMultiLvlLbl val="0"/>
      </c:catAx>
      <c:valAx>
        <c:axId val="522020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81216"/>
        <c:axId val="517986312"/>
      </c:barChart>
      <c:catAx>
        <c:axId val="5179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86312"/>
        <c:crosses val="autoZero"/>
        <c:auto val="1"/>
        <c:lblAlgn val="ctr"/>
        <c:lblOffset val="100"/>
        <c:noMultiLvlLbl val="0"/>
      </c:catAx>
      <c:valAx>
        <c:axId val="517986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8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5984"/>
        <c:axId val="522026768"/>
      </c:barChart>
      <c:catAx>
        <c:axId val="52202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6768"/>
        <c:crosses val="autoZero"/>
        <c:auto val="1"/>
        <c:lblAlgn val="ctr"/>
        <c:lblOffset val="100"/>
        <c:noMultiLvlLbl val="0"/>
      </c:catAx>
      <c:valAx>
        <c:axId val="52202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1280"/>
        <c:axId val="522029120"/>
      </c:barChart>
      <c:catAx>
        <c:axId val="52202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9120"/>
        <c:crosses val="autoZero"/>
        <c:auto val="1"/>
        <c:lblAlgn val="ctr"/>
        <c:lblOffset val="100"/>
        <c:noMultiLvlLbl val="0"/>
      </c:catAx>
      <c:valAx>
        <c:axId val="52202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</c:v>
                </c:pt>
                <c:pt idx="1">
                  <c:v>25.2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2034216"/>
        <c:axId val="522034608"/>
      </c:barChart>
      <c:catAx>
        <c:axId val="5220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34608"/>
        <c:crosses val="autoZero"/>
        <c:auto val="1"/>
        <c:lblAlgn val="ctr"/>
        <c:lblOffset val="100"/>
        <c:noMultiLvlLbl val="0"/>
      </c:catAx>
      <c:valAx>
        <c:axId val="52203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8.0544770000000003</c:v>
                </c:pt>
                <c:pt idx="1">
                  <c:v>9.9156809999999993</c:v>
                </c:pt>
                <c:pt idx="2">
                  <c:v>11.408072000000001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67648"/>
        <c:axId val="513266472"/>
      </c:barChart>
      <c:catAx>
        <c:axId val="51326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66472"/>
        <c:crosses val="autoZero"/>
        <c:auto val="1"/>
        <c:lblAlgn val="ctr"/>
        <c:lblOffset val="100"/>
        <c:noMultiLvlLbl val="0"/>
      </c:catAx>
      <c:valAx>
        <c:axId val="51326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6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68432"/>
        <c:axId val="513265296"/>
      </c:barChart>
      <c:catAx>
        <c:axId val="51326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65296"/>
        <c:crosses val="autoZero"/>
        <c:auto val="1"/>
        <c:lblAlgn val="ctr"/>
        <c:lblOffset val="100"/>
        <c:noMultiLvlLbl val="0"/>
      </c:catAx>
      <c:valAx>
        <c:axId val="51326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6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74.3</c:v>
                </c:pt>
                <c:pt idx="1">
                  <c:v>9.9</c:v>
                </c:pt>
                <c:pt idx="2">
                  <c:v>15.9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3265688"/>
        <c:axId val="513266080"/>
      </c:barChart>
      <c:catAx>
        <c:axId val="51326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66080"/>
        <c:crosses val="autoZero"/>
        <c:auto val="1"/>
        <c:lblAlgn val="ctr"/>
        <c:lblOffset val="100"/>
        <c:noMultiLvlLbl val="0"/>
      </c:catAx>
      <c:valAx>
        <c:axId val="51326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6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1295.0999999999999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52752"/>
        <c:axId val="513255888"/>
      </c:barChart>
      <c:catAx>
        <c:axId val="51325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55888"/>
        <c:crosses val="autoZero"/>
        <c:auto val="1"/>
        <c:lblAlgn val="ctr"/>
        <c:lblOffset val="100"/>
        <c:noMultiLvlLbl val="0"/>
      </c:catAx>
      <c:valAx>
        <c:axId val="513255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5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77.400000000000006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61768"/>
        <c:axId val="513260200"/>
      </c:barChart>
      <c:catAx>
        <c:axId val="51326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60200"/>
        <c:crosses val="autoZero"/>
        <c:auto val="1"/>
        <c:lblAlgn val="ctr"/>
        <c:lblOffset val="100"/>
        <c:noMultiLvlLbl val="0"/>
      </c:catAx>
      <c:valAx>
        <c:axId val="513260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6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292.2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54712"/>
        <c:axId val="513262160"/>
      </c:barChart>
      <c:catAx>
        <c:axId val="51325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62160"/>
        <c:crosses val="autoZero"/>
        <c:auto val="1"/>
        <c:lblAlgn val="ctr"/>
        <c:lblOffset val="100"/>
        <c:noMultiLvlLbl val="0"/>
      </c:catAx>
      <c:valAx>
        <c:axId val="51326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5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82392"/>
        <c:axId val="517976904"/>
      </c:barChart>
      <c:catAx>
        <c:axId val="51798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76904"/>
        <c:crosses val="autoZero"/>
        <c:auto val="1"/>
        <c:lblAlgn val="ctr"/>
        <c:lblOffset val="100"/>
        <c:noMultiLvlLbl val="0"/>
      </c:catAx>
      <c:valAx>
        <c:axId val="51797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8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57064"/>
        <c:axId val="513263336"/>
      </c:barChart>
      <c:catAx>
        <c:axId val="51325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63336"/>
        <c:crosses val="autoZero"/>
        <c:auto val="1"/>
        <c:lblAlgn val="ctr"/>
        <c:lblOffset val="100"/>
        <c:noMultiLvlLbl val="0"/>
      </c:catAx>
      <c:valAx>
        <c:axId val="51326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5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64904"/>
        <c:axId val="513261376"/>
      </c:barChart>
      <c:catAx>
        <c:axId val="51326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61376"/>
        <c:crosses val="autoZero"/>
        <c:auto val="1"/>
        <c:lblAlgn val="ctr"/>
        <c:lblOffset val="100"/>
        <c:noMultiLvlLbl val="0"/>
      </c:catAx>
      <c:valAx>
        <c:axId val="51326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6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59808"/>
        <c:axId val="513253536"/>
      </c:barChart>
      <c:catAx>
        <c:axId val="51325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53536"/>
        <c:crosses val="autoZero"/>
        <c:auto val="1"/>
        <c:lblAlgn val="ctr"/>
        <c:lblOffset val="100"/>
        <c:noMultiLvlLbl val="0"/>
      </c:catAx>
      <c:valAx>
        <c:axId val="51325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5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148.69999999999999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88272"/>
        <c:axId val="517978472"/>
      </c:barChart>
      <c:catAx>
        <c:axId val="51798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78472"/>
        <c:crosses val="autoZero"/>
        <c:auto val="1"/>
        <c:lblAlgn val="ctr"/>
        <c:lblOffset val="100"/>
        <c:noMultiLvlLbl val="0"/>
      </c:catAx>
      <c:valAx>
        <c:axId val="51797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8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76120"/>
        <c:axId val="517984352"/>
      </c:barChart>
      <c:catAx>
        <c:axId val="51797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84352"/>
        <c:crosses val="autoZero"/>
        <c:auto val="1"/>
        <c:lblAlgn val="ctr"/>
        <c:lblOffset val="100"/>
        <c:noMultiLvlLbl val="0"/>
      </c:catAx>
      <c:valAx>
        <c:axId val="517984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7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85528"/>
        <c:axId val="517976512"/>
      </c:barChart>
      <c:catAx>
        <c:axId val="51798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76512"/>
        <c:crosses val="autoZero"/>
        <c:auto val="1"/>
        <c:lblAlgn val="ctr"/>
        <c:lblOffset val="100"/>
        <c:noMultiLvlLbl val="0"/>
      </c:catAx>
      <c:valAx>
        <c:axId val="51797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8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77688"/>
        <c:axId val="517978080"/>
      </c:barChart>
      <c:catAx>
        <c:axId val="51797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78080"/>
        <c:crosses val="autoZero"/>
        <c:auto val="1"/>
        <c:lblAlgn val="ctr"/>
        <c:lblOffset val="100"/>
        <c:noMultiLvlLbl val="0"/>
      </c:catAx>
      <c:valAx>
        <c:axId val="51797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7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341.9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79648"/>
        <c:axId val="517991016"/>
      </c:barChart>
      <c:catAx>
        <c:axId val="51797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91016"/>
        <c:crosses val="autoZero"/>
        <c:auto val="1"/>
        <c:lblAlgn val="ctr"/>
        <c:lblOffset val="100"/>
        <c:noMultiLvlLbl val="0"/>
      </c:catAx>
      <c:valAx>
        <c:axId val="51799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7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90624"/>
        <c:axId val="517991800"/>
      </c:barChart>
      <c:catAx>
        <c:axId val="51799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91800"/>
        <c:crosses val="autoZero"/>
        <c:auto val="1"/>
        <c:lblAlgn val="ctr"/>
        <c:lblOffset val="100"/>
        <c:noMultiLvlLbl val="0"/>
      </c:catAx>
      <c:valAx>
        <c:axId val="51799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이향우, ID : H1900478)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08일 12:50:25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1295.0999999999999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44.9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74.3</v>
      </c>
      <c r="G8" s="59">
        <f>'DRIs DATA 입력'!G8</f>
        <v>9.9</v>
      </c>
      <c r="H8" s="59">
        <f>'DRIs DATA 입력'!H8</f>
        <v>15.9</v>
      </c>
      <c r="I8" s="46"/>
      <c r="J8" s="59" t="s">
        <v>216</v>
      </c>
      <c r="K8" s="59">
        <f>'DRIs DATA 입력'!K8</f>
        <v>6</v>
      </c>
      <c r="L8" s="59">
        <f>'DRIs DATA 입력'!L8</f>
        <v>25.2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292.5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148.69999999999999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x14ac:dyDescent="0.3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77.400000000000006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1.1000000000000001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341.9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292.2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767.3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3216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2306.1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40.1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94.5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 x14ac:dyDescent="0.3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539.1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97.9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54.4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55" sqref="O55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279</v>
      </c>
      <c r="C1" s="68"/>
      <c r="D1" s="68"/>
      <c r="E1" s="68"/>
      <c r="F1" s="68"/>
      <c r="G1" s="69" t="s">
        <v>277</v>
      </c>
      <c r="H1" s="68" t="s">
        <v>280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2200</v>
      </c>
      <c r="C6" s="70">
        <v>1295.0999999999999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50</v>
      </c>
      <c r="P6" s="70">
        <v>60</v>
      </c>
      <c r="Q6" s="70">
        <v>0</v>
      </c>
      <c r="R6" s="70">
        <v>0</v>
      </c>
      <c r="S6" s="70">
        <v>44.9</v>
      </c>
      <c r="T6" s="68"/>
      <c r="U6" s="70" t="s">
        <v>214</v>
      </c>
      <c r="V6" s="70">
        <v>0</v>
      </c>
      <c r="W6" s="70">
        <v>0</v>
      </c>
      <c r="X6" s="70">
        <v>25</v>
      </c>
      <c r="Y6" s="70">
        <v>0</v>
      </c>
      <c r="Z6" s="70">
        <v>16.5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74.3</v>
      </c>
      <c r="G8" s="70">
        <v>9.9</v>
      </c>
      <c r="H8" s="70">
        <v>15.9</v>
      </c>
      <c r="I8" s="68"/>
      <c r="J8" s="70" t="s">
        <v>216</v>
      </c>
      <c r="K8" s="70">
        <v>6</v>
      </c>
      <c r="L8" s="70">
        <v>25.2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530</v>
      </c>
      <c r="C16" s="70">
        <v>750</v>
      </c>
      <c r="D16" s="70">
        <v>0</v>
      </c>
      <c r="E16" s="70">
        <v>3000</v>
      </c>
      <c r="F16" s="70">
        <v>292.5</v>
      </c>
      <c r="G16" s="68"/>
      <c r="H16" s="70" t="s">
        <v>3</v>
      </c>
      <c r="I16" s="70">
        <v>0</v>
      </c>
      <c r="J16" s="70">
        <v>0</v>
      </c>
      <c r="K16" s="70">
        <v>12</v>
      </c>
      <c r="L16" s="70">
        <v>540</v>
      </c>
      <c r="M16" s="70">
        <v>14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2.5</v>
      </c>
      <c r="U16" s="68"/>
      <c r="V16" s="70" t="s">
        <v>5</v>
      </c>
      <c r="W16" s="70">
        <v>0</v>
      </c>
      <c r="X16" s="70">
        <v>0</v>
      </c>
      <c r="Y16" s="70">
        <v>75</v>
      </c>
      <c r="Z16" s="70">
        <v>0</v>
      </c>
      <c r="AA16" s="70">
        <v>148.69999999999999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75</v>
      </c>
      <c r="C26" s="70">
        <v>100</v>
      </c>
      <c r="D26" s="70">
        <v>0</v>
      </c>
      <c r="E26" s="70">
        <v>2000</v>
      </c>
      <c r="F26" s="70">
        <v>77.400000000000006</v>
      </c>
      <c r="G26" s="68"/>
      <c r="H26" s="70" t="s">
        <v>9</v>
      </c>
      <c r="I26" s="70">
        <v>1</v>
      </c>
      <c r="J26" s="70">
        <v>1.2</v>
      </c>
      <c r="K26" s="70">
        <v>0</v>
      </c>
      <c r="L26" s="70">
        <v>0</v>
      </c>
      <c r="M26" s="70">
        <v>1.1000000000000001</v>
      </c>
      <c r="N26" s="68"/>
      <c r="O26" s="70" t="s">
        <v>10</v>
      </c>
      <c r="P26" s="70">
        <v>1.3</v>
      </c>
      <c r="Q26" s="70">
        <v>1.5</v>
      </c>
      <c r="R26" s="70">
        <v>0</v>
      </c>
      <c r="S26" s="70">
        <v>0</v>
      </c>
      <c r="T26" s="70">
        <v>0.9</v>
      </c>
      <c r="U26" s="68"/>
      <c r="V26" s="70" t="s">
        <v>11</v>
      </c>
      <c r="W26" s="70">
        <v>12</v>
      </c>
      <c r="X26" s="70">
        <v>16</v>
      </c>
      <c r="Y26" s="70">
        <v>0</v>
      </c>
      <c r="Z26" s="70">
        <v>35</v>
      </c>
      <c r="AA26" s="70">
        <v>9.5</v>
      </c>
      <c r="AB26" s="68"/>
      <c r="AC26" s="70" t="s">
        <v>12</v>
      </c>
      <c r="AD26" s="70">
        <v>1.3</v>
      </c>
      <c r="AE26" s="70">
        <v>1.5</v>
      </c>
      <c r="AF26" s="70">
        <v>0</v>
      </c>
      <c r="AG26" s="70">
        <v>100</v>
      </c>
      <c r="AH26" s="70">
        <v>1.3</v>
      </c>
      <c r="AI26" s="68"/>
      <c r="AJ26" s="70" t="s">
        <v>233</v>
      </c>
      <c r="AK26" s="70">
        <v>320</v>
      </c>
      <c r="AL26" s="70">
        <v>400</v>
      </c>
      <c r="AM26" s="70">
        <v>0</v>
      </c>
      <c r="AN26" s="70">
        <v>1000</v>
      </c>
      <c r="AO26" s="70">
        <v>341.9</v>
      </c>
      <c r="AP26" s="68"/>
      <c r="AQ26" s="70" t="s">
        <v>13</v>
      </c>
      <c r="AR26" s="70">
        <v>2</v>
      </c>
      <c r="AS26" s="70">
        <v>2.4</v>
      </c>
      <c r="AT26" s="70">
        <v>0</v>
      </c>
      <c r="AU26" s="70">
        <v>0</v>
      </c>
      <c r="AV26" s="70">
        <v>6.6</v>
      </c>
      <c r="AW26" s="68"/>
      <c r="AX26" s="70" t="s">
        <v>14</v>
      </c>
      <c r="AY26" s="70">
        <v>0</v>
      </c>
      <c r="AZ26" s="70">
        <v>0</v>
      </c>
      <c r="BA26" s="70">
        <v>5</v>
      </c>
      <c r="BB26" s="70">
        <v>0</v>
      </c>
      <c r="BC26" s="70">
        <v>1.6</v>
      </c>
      <c r="BD26" s="68"/>
      <c r="BE26" s="70" t="s">
        <v>15</v>
      </c>
      <c r="BF26" s="70">
        <v>0</v>
      </c>
      <c r="BG26" s="70">
        <v>0</v>
      </c>
      <c r="BH26" s="70">
        <v>30</v>
      </c>
      <c r="BI26" s="70">
        <v>0</v>
      </c>
      <c r="BJ26" s="70">
        <v>0.8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600</v>
      </c>
      <c r="C36" s="70">
        <v>750</v>
      </c>
      <c r="D36" s="70">
        <v>0</v>
      </c>
      <c r="E36" s="70">
        <v>2000</v>
      </c>
      <c r="F36" s="70">
        <v>292.2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767.3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3216</v>
      </c>
      <c r="U36" s="68"/>
      <c r="V36" s="70" t="s">
        <v>20</v>
      </c>
      <c r="W36" s="70">
        <v>0</v>
      </c>
      <c r="X36" s="70">
        <v>0</v>
      </c>
      <c r="Y36" s="70">
        <v>3500</v>
      </c>
      <c r="Z36" s="70">
        <v>0</v>
      </c>
      <c r="AA36" s="70">
        <v>2306.1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40.1</v>
      </c>
      <c r="AI36" s="68"/>
      <c r="AJ36" s="70" t="s">
        <v>22</v>
      </c>
      <c r="AK36" s="70">
        <v>305</v>
      </c>
      <c r="AL36" s="70">
        <v>370</v>
      </c>
      <c r="AM36" s="70">
        <v>0</v>
      </c>
      <c r="AN36" s="70">
        <v>350</v>
      </c>
      <c r="AO36" s="70">
        <v>94.5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7</v>
      </c>
      <c r="C46" s="70">
        <v>10</v>
      </c>
      <c r="D46" s="70">
        <v>0</v>
      </c>
      <c r="E46" s="70">
        <v>45</v>
      </c>
      <c r="F46" s="70">
        <v>10.5</v>
      </c>
      <c r="G46" s="68"/>
      <c r="H46" s="70" t="s">
        <v>24</v>
      </c>
      <c r="I46" s="70">
        <v>8</v>
      </c>
      <c r="J46" s="70">
        <v>9</v>
      </c>
      <c r="K46" s="70">
        <v>0</v>
      </c>
      <c r="L46" s="70">
        <v>35</v>
      </c>
      <c r="M46" s="70">
        <v>6.9</v>
      </c>
      <c r="N46" s="68"/>
      <c r="O46" s="70" t="s">
        <v>251</v>
      </c>
      <c r="P46" s="70">
        <v>600</v>
      </c>
      <c r="Q46" s="70">
        <v>800</v>
      </c>
      <c r="R46" s="70">
        <v>0</v>
      </c>
      <c r="S46" s="70">
        <v>10000</v>
      </c>
      <c r="T46" s="70">
        <v>539.1</v>
      </c>
      <c r="U46" s="68"/>
      <c r="V46" s="70" t="s">
        <v>29</v>
      </c>
      <c r="W46" s="70">
        <v>0</v>
      </c>
      <c r="X46" s="70">
        <v>0</v>
      </c>
      <c r="Y46" s="70">
        <v>3</v>
      </c>
      <c r="Z46" s="70">
        <v>10</v>
      </c>
      <c r="AA46" s="70">
        <v>0</v>
      </c>
      <c r="AB46" s="68"/>
      <c r="AC46" s="70" t="s">
        <v>25</v>
      </c>
      <c r="AD46" s="70">
        <v>0</v>
      </c>
      <c r="AE46" s="70">
        <v>0</v>
      </c>
      <c r="AF46" s="70">
        <v>4</v>
      </c>
      <c r="AG46" s="70">
        <v>11</v>
      </c>
      <c r="AH46" s="70">
        <v>2.1</v>
      </c>
      <c r="AI46" s="68"/>
      <c r="AJ46" s="70" t="s">
        <v>26</v>
      </c>
      <c r="AK46" s="70">
        <v>95</v>
      </c>
      <c r="AL46" s="70">
        <v>150</v>
      </c>
      <c r="AM46" s="70">
        <v>0</v>
      </c>
      <c r="AN46" s="70">
        <v>2400</v>
      </c>
      <c r="AO46" s="70">
        <v>97.9</v>
      </c>
      <c r="AP46" s="68"/>
      <c r="AQ46" s="70" t="s">
        <v>27</v>
      </c>
      <c r="AR46" s="70">
        <v>50</v>
      </c>
      <c r="AS46" s="70">
        <v>60</v>
      </c>
      <c r="AT46" s="70">
        <v>0</v>
      </c>
      <c r="AU46" s="70">
        <v>400</v>
      </c>
      <c r="AV46" s="70">
        <v>54.4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281</v>
      </c>
      <c r="B2" s="68" t="s">
        <v>282</v>
      </c>
      <c r="C2" s="68" t="s">
        <v>278</v>
      </c>
      <c r="D2" s="68">
        <v>58</v>
      </c>
      <c r="E2" s="68">
        <v>1295.136</v>
      </c>
      <c r="F2" s="68">
        <v>210.08893</v>
      </c>
      <c r="G2" s="68">
        <v>27.900599</v>
      </c>
      <c r="H2" s="68">
        <v>16.414294999999999</v>
      </c>
      <c r="I2" s="68">
        <v>11.486302999999999</v>
      </c>
      <c r="J2" s="68">
        <v>44.861820000000002</v>
      </c>
      <c r="K2" s="68">
        <v>26.205083999999999</v>
      </c>
      <c r="L2" s="68">
        <v>18.656734</v>
      </c>
      <c r="M2" s="68">
        <v>16.453469999999999</v>
      </c>
      <c r="N2" s="68">
        <v>1.9393923</v>
      </c>
      <c r="O2" s="68">
        <v>9.1938969999999998</v>
      </c>
      <c r="P2" s="68">
        <v>732.33209999999997</v>
      </c>
      <c r="Q2" s="68">
        <v>15.1930485</v>
      </c>
      <c r="R2" s="68">
        <v>292.54253999999997</v>
      </c>
      <c r="S2" s="68">
        <v>47.198642999999997</v>
      </c>
      <c r="T2" s="68">
        <v>2944.1257000000001</v>
      </c>
      <c r="U2" s="68">
        <v>2.4610877000000002</v>
      </c>
      <c r="V2" s="68">
        <v>13.995748499999999</v>
      </c>
      <c r="W2" s="68">
        <v>148.67905999999999</v>
      </c>
      <c r="X2" s="68">
        <v>77.422740000000005</v>
      </c>
      <c r="Y2" s="68">
        <v>1.1253998000000001</v>
      </c>
      <c r="Z2" s="68">
        <v>0.85449695999999997</v>
      </c>
      <c r="AA2" s="68">
        <v>9.463775</v>
      </c>
      <c r="AB2" s="68">
        <v>1.3149485999999999</v>
      </c>
      <c r="AC2" s="68">
        <v>341.90933000000001</v>
      </c>
      <c r="AD2" s="68">
        <v>6.5610613999999998</v>
      </c>
      <c r="AE2" s="68">
        <v>1.5750062</v>
      </c>
      <c r="AF2" s="68">
        <v>0.81289876000000005</v>
      </c>
      <c r="AG2" s="68">
        <v>292.17865</v>
      </c>
      <c r="AH2" s="68">
        <v>189.73863</v>
      </c>
      <c r="AI2" s="68">
        <v>102.44002500000001</v>
      </c>
      <c r="AJ2" s="68">
        <v>767.26210000000003</v>
      </c>
      <c r="AK2" s="68">
        <v>3215.9602</v>
      </c>
      <c r="AL2" s="68">
        <v>40.118029999999997</v>
      </c>
      <c r="AM2" s="68">
        <v>2306.1084000000001</v>
      </c>
      <c r="AN2" s="68">
        <v>94.523094</v>
      </c>
      <c r="AO2" s="68">
        <v>10.477086</v>
      </c>
      <c r="AP2" s="68">
        <v>7.2693519999999996</v>
      </c>
      <c r="AQ2" s="68">
        <v>3.2077342999999998</v>
      </c>
      <c r="AR2" s="68">
        <v>6.911613</v>
      </c>
      <c r="AS2" s="68">
        <v>539.09019999999998</v>
      </c>
      <c r="AT2" s="68">
        <v>1.9439278000000001E-2</v>
      </c>
      <c r="AU2" s="68">
        <v>2.1289701000000001</v>
      </c>
      <c r="AV2" s="68">
        <v>97.866609999999994</v>
      </c>
      <c r="AW2" s="68">
        <v>54.359386000000001</v>
      </c>
      <c r="AX2" s="68">
        <v>0.10075422000000001</v>
      </c>
      <c r="AY2" s="68">
        <v>1.2477309999999999</v>
      </c>
      <c r="AZ2" s="68">
        <v>187.96014</v>
      </c>
      <c r="BA2" s="68">
        <v>29.384079</v>
      </c>
      <c r="BB2" s="68">
        <v>8.0544770000000003</v>
      </c>
      <c r="BC2" s="68">
        <v>9.9156809999999993</v>
      </c>
      <c r="BD2" s="68">
        <v>11.408072000000001</v>
      </c>
      <c r="BE2" s="68">
        <v>0.75133130000000004</v>
      </c>
      <c r="BF2" s="68">
        <v>4.0345750000000002</v>
      </c>
      <c r="BG2" s="68">
        <v>1.1518281E-3</v>
      </c>
      <c r="BH2" s="68">
        <v>1.4795959000000001E-3</v>
      </c>
      <c r="BI2" s="68">
        <v>1.5029933999999999E-3</v>
      </c>
      <c r="BJ2" s="68">
        <v>2.1534093000000001E-2</v>
      </c>
      <c r="BK2" s="68">
        <v>8.8602166000000004E-5</v>
      </c>
      <c r="BL2" s="68">
        <v>7.6895110000000003E-2</v>
      </c>
      <c r="BM2" s="68">
        <v>1.5780358000000001</v>
      </c>
      <c r="BN2" s="68">
        <v>0.31813645000000002</v>
      </c>
      <c r="BO2" s="68">
        <v>33.661247000000003</v>
      </c>
      <c r="BP2" s="68">
        <v>4.6482830000000002</v>
      </c>
      <c r="BQ2" s="68">
        <v>8.6456110000000006</v>
      </c>
      <c r="BR2" s="68">
        <v>35.330390000000001</v>
      </c>
      <c r="BS2" s="68">
        <v>35.156120000000001</v>
      </c>
      <c r="BT2" s="68">
        <v>5.300014</v>
      </c>
      <c r="BU2" s="68">
        <v>2.0501716E-2</v>
      </c>
      <c r="BV2" s="68">
        <v>4.7066785E-2</v>
      </c>
      <c r="BW2" s="68">
        <v>0.33403018000000001</v>
      </c>
      <c r="BX2" s="68">
        <v>0.90547129999999998</v>
      </c>
      <c r="BY2" s="68">
        <v>0.11322045</v>
      </c>
      <c r="BZ2" s="68">
        <v>2.4984939999999999E-4</v>
      </c>
      <c r="CA2" s="68">
        <v>0.61594753999999996</v>
      </c>
      <c r="CB2" s="68">
        <v>4.0896176999999999E-2</v>
      </c>
      <c r="CC2" s="68">
        <v>0.31998166</v>
      </c>
      <c r="CD2" s="68">
        <v>1.763031</v>
      </c>
      <c r="CE2" s="68">
        <v>4.0376259999999997E-2</v>
      </c>
      <c r="CF2" s="68">
        <v>0.16638437</v>
      </c>
      <c r="CG2" s="68">
        <v>0</v>
      </c>
      <c r="CH2" s="68">
        <v>6.5752334999999995E-2</v>
      </c>
      <c r="CI2" s="68">
        <v>4.6815999999999998E-7</v>
      </c>
      <c r="CJ2" s="68">
        <v>3.2338243000000002</v>
      </c>
      <c r="CK2" s="68">
        <v>8.8264320000000004E-3</v>
      </c>
      <c r="CL2" s="68">
        <v>0.43190729999999999</v>
      </c>
      <c r="CM2" s="68">
        <v>1.6751525</v>
      </c>
      <c r="CN2" s="68">
        <v>1570.5891999999999</v>
      </c>
      <c r="CO2" s="68">
        <v>2674.4032999999999</v>
      </c>
      <c r="CP2" s="68">
        <v>1756.836</v>
      </c>
      <c r="CQ2" s="68">
        <v>581.74945000000002</v>
      </c>
      <c r="CR2" s="68">
        <v>350.64623999999998</v>
      </c>
      <c r="CS2" s="68">
        <v>238.67863</v>
      </c>
      <c r="CT2" s="68">
        <v>1583.567</v>
      </c>
      <c r="CU2" s="68">
        <v>991.53</v>
      </c>
      <c r="CV2" s="68">
        <v>720.32230000000004</v>
      </c>
      <c r="CW2" s="68">
        <v>1138.5204000000001</v>
      </c>
      <c r="CX2" s="68">
        <v>351.84267999999997</v>
      </c>
      <c r="CY2" s="68">
        <v>1894.816</v>
      </c>
      <c r="CZ2" s="68">
        <v>909.09216000000004</v>
      </c>
      <c r="DA2" s="68">
        <v>2451.9301999999998</v>
      </c>
      <c r="DB2" s="68">
        <v>2166.482</v>
      </c>
      <c r="DC2" s="68">
        <v>3587.1394</v>
      </c>
      <c r="DD2" s="68">
        <v>6082.4717000000001</v>
      </c>
      <c r="DE2" s="68">
        <v>1326.932</v>
      </c>
      <c r="DF2" s="68">
        <v>2561.0963999999999</v>
      </c>
      <c r="DG2" s="68">
        <v>1371.3687</v>
      </c>
      <c r="DH2" s="68">
        <v>101.75725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29.384079</v>
      </c>
      <c r="B6">
        <f>BB2</f>
        <v>8.0544770000000003</v>
      </c>
      <c r="C6">
        <f>BC2</f>
        <v>9.9156809999999993</v>
      </c>
      <c r="D6">
        <f>BD2</f>
        <v>11.408072000000001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5" sqref="C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22883</v>
      </c>
      <c r="C2" s="56">
        <f ca="1">YEAR(TODAY())-YEAR(B2)+IF(TODAY()&gt;=DATE(YEAR(TODAY()),MONTH(B2),DAY(B2)),0,-1)</f>
        <v>58</v>
      </c>
      <c r="E2" s="52">
        <v>158.9</v>
      </c>
      <c r="F2" s="53" t="s">
        <v>39</v>
      </c>
      <c r="G2" s="52">
        <v>56.8</v>
      </c>
      <c r="H2" s="51" t="s">
        <v>41</v>
      </c>
      <c r="I2" s="78">
        <f>ROUND(G3/E3^2,1)</f>
        <v>22.5</v>
      </c>
    </row>
    <row r="3" spans="1:9" x14ac:dyDescent="0.3">
      <c r="E3" s="51">
        <f>E2/100</f>
        <v>1.589</v>
      </c>
      <c r="F3" s="51" t="s">
        <v>40</v>
      </c>
      <c r="G3" s="51">
        <f>G2</f>
        <v>56.8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이향우, ID : H1900478)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08일 12:50:25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2" t="s">
        <v>275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 x14ac:dyDescent="0.3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 x14ac:dyDescent="0.3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 x14ac:dyDescent="0.3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 x14ac:dyDescent="0.35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 x14ac:dyDescent="0.3">
      <c r="C10" s="158" t="s">
        <v>30</v>
      </c>
      <c r="D10" s="158"/>
      <c r="E10" s="159"/>
      <c r="F10" s="162">
        <f>'개인정보 및 신체계측 입력'!B5</f>
        <v>44139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 x14ac:dyDescent="0.35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 x14ac:dyDescent="0.3">
      <c r="C12" s="158" t="s">
        <v>32</v>
      </c>
      <c r="D12" s="158"/>
      <c r="E12" s="159"/>
      <c r="F12" s="143">
        <f ca="1">'개인정보 및 신체계측 입력'!C2</f>
        <v>58</v>
      </c>
      <c r="G12" s="143"/>
      <c r="H12" s="143"/>
      <c r="I12" s="143"/>
      <c r="K12" s="134">
        <f>'개인정보 및 신체계측 입력'!E2</f>
        <v>158.9</v>
      </c>
      <c r="L12" s="135"/>
      <c r="M12" s="128">
        <f>'개인정보 및 신체계측 입력'!G2</f>
        <v>56.8</v>
      </c>
      <c r="N12" s="129"/>
      <c r="O12" s="124" t="s">
        <v>271</v>
      </c>
      <c r="P12" s="118"/>
      <c r="Q12" s="121">
        <f>'개인정보 및 신체계측 입력'!I2</f>
        <v>22.5</v>
      </c>
      <c r="R12" s="121"/>
      <c r="S12" s="121"/>
    </row>
    <row r="13" spans="1:19" ht="18" customHeight="1" thickBot="1" x14ac:dyDescent="0.35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 x14ac:dyDescent="0.3">
      <c r="C14" s="160" t="s">
        <v>31</v>
      </c>
      <c r="D14" s="160"/>
      <c r="E14" s="161"/>
      <c r="F14" s="122" t="str">
        <f>MID('DRIs DATA'!B1,28,3)</f>
        <v>이향우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 x14ac:dyDescent="0.35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 x14ac:dyDescent="0.3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74.3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 x14ac:dyDescent="0.3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 x14ac:dyDescent="0.3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 x14ac:dyDescent="0.35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9.9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 x14ac:dyDescent="0.3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 x14ac:dyDescent="0.3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 x14ac:dyDescent="0.35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15.9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 x14ac:dyDescent="0.3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 x14ac:dyDescent="0.35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1" t="s">
        <v>191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 x14ac:dyDescent="0.35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164</v>
      </c>
      <c r="D69" s="156"/>
      <c r="E69" s="156"/>
      <c r="F69" s="156"/>
      <c r="G69" s="156"/>
      <c r="H69" s="149" t="s">
        <v>170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1" t="s">
        <v>165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51</v>
      </c>
      <c r="D72" s="156"/>
      <c r="E72" s="156"/>
      <c r="F72" s="156"/>
      <c r="G72" s="156"/>
      <c r="H72" s="38"/>
      <c r="I72" s="149" t="s">
        <v>52</v>
      </c>
      <c r="J72" s="149"/>
      <c r="K72" s="36">
        <f>ROUND('DRIs DATA'!L8,1)</f>
        <v>25.2</v>
      </c>
      <c r="L72" s="36" t="s">
        <v>53</v>
      </c>
      <c r="M72" s="36">
        <f>ROUND('DRIs DATA'!K8,1)</f>
        <v>6</v>
      </c>
      <c r="N72" s="150" t="s">
        <v>54</v>
      </c>
      <c r="O72" s="150"/>
      <c r="P72" s="150"/>
      <c r="Q72" s="150"/>
      <c r="R72" s="39"/>
      <c r="S72" s="35"/>
      <c r="T72" s="6"/>
    </row>
    <row r="73" spans="2:21" ht="18" customHeight="1" x14ac:dyDescent="0.3">
      <c r="B73" s="6"/>
      <c r="C73" s="90" t="s">
        <v>181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 x14ac:dyDescent="0.35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1" t="s">
        <v>192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 x14ac:dyDescent="0.35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40" t="s">
        <v>268</v>
      </c>
      <c r="C93" s="141"/>
      <c r="D93" s="141"/>
      <c r="E93" s="141"/>
      <c r="F93" s="141"/>
      <c r="G93" s="141"/>
      <c r="H93" s="141"/>
      <c r="I93" s="141"/>
      <c r="J93" s="142"/>
      <c r="L93" s="140" t="s">
        <v>175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 x14ac:dyDescent="0.3">
      <c r="B94" s="95" t="s">
        <v>171</v>
      </c>
      <c r="C94" s="93"/>
      <c r="D94" s="93"/>
      <c r="E94" s="93"/>
      <c r="F94" s="96">
        <f>ROUND('DRIs DATA'!F16/'DRIs DATA'!C16*100,2)</f>
        <v>39</v>
      </c>
      <c r="G94" s="96"/>
      <c r="H94" s="93" t="s">
        <v>167</v>
      </c>
      <c r="I94" s="93"/>
      <c r="J94" s="94"/>
      <c r="L94" s="95" t="s">
        <v>171</v>
      </c>
      <c r="M94" s="93"/>
      <c r="N94" s="93"/>
      <c r="O94" s="93"/>
      <c r="P94" s="93"/>
      <c r="Q94" s="23">
        <f>ROUND('DRIs DATA'!M16/'DRIs DATA'!K16*100,2)</f>
        <v>116.67</v>
      </c>
      <c r="R94" s="93" t="s">
        <v>167</v>
      </c>
      <c r="S94" s="93"/>
      <c r="T94" s="9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8" t="s">
        <v>180</v>
      </c>
      <c r="C96" s="99"/>
      <c r="D96" s="99"/>
      <c r="E96" s="99"/>
      <c r="F96" s="99"/>
      <c r="G96" s="99"/>
      <c r="H96" s="99"/>
      <c r="I96" s="99"/>
      <c r="J96" s="100"/>
      <c r="L96" s="104" t="s">
        <v>173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 x14ac:dyDescent="0.3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 x14ac:dyDescent="0.3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 x14ac:dyDescent="0.3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 x14ac:dyDescent="0.3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 x14ac:dyDescent="0.35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1" t="s">
        <v>193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 x14ac:dyDescent="0.35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7" t="s">
        <v>264</v>
      </c>
      <c r="C120" s="88"/>
      <c r="D120" s="88"/>
      <c r="E120" s="88"/>
      <c r="F120" s="88"/>
      <c r="G120" s="88"/>
      <c r="H120" s="88"/>
      <c r="I120" s="88"/>
      <c r="J120" s="89"/>
      <c r="L120" s="87" t="s">
        <v>265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 x14ac:dyDescent="0.3">
      <c r="B121" s="43" t="s">
        <v>171</v>
      </c>
      <c r="C121" s="16"/>
      <c r="D121" s="16"/>
      <c r="E121" s="15"/>
      <c r="F121" s="96">
        <f>ROUND('DRIs DATA'!F26/'DRIs DATA'!C26*100,2)</f>
        <v>77.400000000000006</v>
      </c>
      <c r="G121" s="96"/>
      <c r="H121" s="93" t="s">
        <v>166</v>
      </c>
      <c r="I121" s="93"/>
      <c r="J121" s="94"/>
      <c r="L121" s="42" t="s">
        <v>171</v>
      </c>
      <c r="M121" s="20"/>
      <c r="N121" s="20"/>
      <c r="O121" s="23"/>
      <c r="P121" s="6"/>
      <c r="Q121" s="58">
        <f>ROUND('DRIs DATA'!AH26/'DRIs DATA'!AE26*100,2)</f>
        <v>86.67</v>
      </c>
      <c r="R121" s="93" t="s">
        <v>166</v>
      </c>
      <c r="S121" s="93"/>
      <c r="T121" s="9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10" t="s">
        <v>174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269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 x14ac:dyDescent="0.3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 x14ac:dyDescent="0.3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 x14ac:dyDescent="0.3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 x14ac:dyDescent="0.3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7.25" thickBot="1" x14ac:dyDescent="0.35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1" t="s">
        <v>262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263</v>
      </c>
      <c r="P130" s="82"/>
      <c r="Q130" s="82"/>
      <c r="R130" s="82"/>
      <c r="S130" s="82"/>
      <c r="T130" s="83"/>
    </row>
    <row r="131" spans="2:21" ht="18" customHeight="1" thickBot="1" x14ac:dyDescent="0.35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1" t="s">
        <v>194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 x14ac:dyDescent="0.35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7" t="s">
        <v>266</v>
      </c>
      <c r="C171" s="88"/>
      <c r="D171" s="88"/>
      <c r="E171" s="88"/>
      <c r="F171" s="88"/>
      <c r="G171" s="88"/>
      <c r="H171" s="88"/>
      <c r="I171" s="88"/>
      <c r="J171" s="89"/>
      <c r="L171" s="87" t="s">
        <v>176</v>
      </c>
      <c r="M171" s="88"/>
      <c r="N171" s="88"/>
      <c r="O171" s="88"/>
      <c r="P171" s="88"/>
      <c r="Q171" s="88"/>
      <c r="R171" s="88"/>
      <c r="S171" s="89"/>
    </row>
    <row r="172" spans="2:19" ht="18" customHeight="1" x14ac:dyDescent="0.3">
      <c r="B172" s="42" t="s">
        <v>171</v>
      </c>
      <c r="C172" s="20"/>
      <c r="D172" s="20"/>
      <c r="E172" s="6"/>
      <c r="F172" s="96">
        <f>ROUND('DRIs DATA'!F36/'DRIs DATA'!C36*100,2)</f>
        <v>36.53</v>
      </c>
      <c r="G172" s="9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214.4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10" t="s">
        <v>185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187</v>
      </c>
      <c r="M174" s="111"/>
      <c r="N174" s="111"/>
      <c r="O174" s="111"/>
      <c r="P174" s="111"/>
      <c r="Q174" s="111"/>
      <c r="R174" s="111"/>
      <c r="S174" s="112"/>
    </row>
    <row r="175" spans="2:19" ht="18" customHeight="1" x14ac:dyDescent="0.3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 x14ac:dyDescent="0.3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 x14ac:dyDescent="0.3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 x14ac:dyDescent="0.3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x14ac:dyDescent="0.3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 x14ac:dyDescent="0.35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 x14ac:dyDescent="0.35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7" t="s">
        <v>267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6">
        <f>ROUND('DRIs DATA'!F46/'DRIs DATA'!C46*100,2)</f>
        <v>105</v>
      </c>
      <c r="G197" s="9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10" t="s">
        <v>186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 x14ac:dyDescent="0.3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 x14ac:dyDescent="0.3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 x14ac:dyDescent="0.3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x14ac:dyDescent="0.3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 x14ac:dyDescent="0.35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 x14ac:dyDescent="0.35">
      <c r="K205" s="10"/>
    </row>
    <row r="206" spans="2:20" ht="18" customHeight="1" x14ac:dyDescent="0.3">
      <c r="B206" s="81" t="s">
        <v>195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 x14ac:dyDescent="0.35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6" t="s">
        <v>188</v>
      </c>
      <c r="C209" s="116"/>
      <c r="D209" s="116"/>
      <c r="E209" s="116"/>
      <c r="F209" s="116"/>
      <c r="G209" s="116"/>
      <c r="H209" s="116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7" t="s">
        <v>190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2021-01-11T01:35:46Z</dcterms:modified>
</cp:coreProperties>
</file>