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<sst xmlns="http://schemas.openxmlformats.org/spreadsheetml/2006/main" count="692" uniqueCount="283">
  <si>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</si>
  <si>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</si>
  <si>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</si>
  <si>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</si>
  <si>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</si>
  <si>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</si>
  <si>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</si>
  <si>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</si>
  <si>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</si>
  <si>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</si>
  <si>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</si>
  <si>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</si>
  <si>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</si>
  <si>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</si>
  <si>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</si>
  <si>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</si>
  <si>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</si>
  <si>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</si>
  <si>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</si>
  <si>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</si>
  <si>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</si>
  <si>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</si>
  <si>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</si>
  <si>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</si>
  <si>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</si>
  <si>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</si>
  <si>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</si>
  <si>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</si>
  <si>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</si>
  <si>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</si>
  <si>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</si>
  <si>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</si>
  <si>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</si>
  <si>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</si>
  <si>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</si>
  <si>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</si>
  <si>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</si>
  <si>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</si>
  <si>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</si>
  <si>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</si>
  <si>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</si>
  <si>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</si>
  <si>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</si>
  <si>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</si>
  <si>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</si>
  <si>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</si>
  <si>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</si>
  <si>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</si>
  <si>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</si>
  <si>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</si>
  <si>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</si>
  <si>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</si>
  <si>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</si>
  <si>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</si>
  <si>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</si>
  <si>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</si>
  <si>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</si>
  <si>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</si>
  <si>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</si>
  <si>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</si>
  <si>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</si>
  <si>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</si>
  <si>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</si>
  <si>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</si>
  <si>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</si>
  <si>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</si>
  <si>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</si>
  <si>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</si>
  <si>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</si>
  <si>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</si>
  <si>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</si>
  <si>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</si>
  <si>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</si>
  <si>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</si>
  <si>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</si>
  <si>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</si>
  <si>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</si>
  <si>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</si>
  <si>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</si>
  <si>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</si>
  <si>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</si>
  <si>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</si>
  <si>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</si>
  <si>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</si>
  <si>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</si>
  <si>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</si>
  <si>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</si>
  <si>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</si>
  <si>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</si>
  <si>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</si>
  <si>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</si>
  <si>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</si>
  <si>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</si>
  <si>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</si>
  <si>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</si>
  <si>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</si>
  <si>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</si>
  <si>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</si>
  <si>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</si>
  <si>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</si>
  <si>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</si>
  <si>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</si>
  <si>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</si>
  <si>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</si>
  <si>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</si>
  <si>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</si>
  <si>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</si>
  <si>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</si>
  <si>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</si>
  <si>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</si>
  <si>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</si>
  <si>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</si>
  <si>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</si>
  <si>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</si>
  <si>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</si>
  <si>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</si>
  <si>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</si>
  <si>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</si>
  <si>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</si>
  <si>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</si>
  <si>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</si>
  <si>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</si>
  <si>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</si>
  <si>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</si>
  <si>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</si>
  <si>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</si>
  <si>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</si>
  <si>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</si>
  <si>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</si>
  <si>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</si>
  <si>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</si>
  <si>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</si>
  <si>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</si>
  <si>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</si>
  <si>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</si>
  <si>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</si>
  <si>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</si>
  <si>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</si>
  <si>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</si>
  <si>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</si>
  <si>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</si>
  <si>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</si>
  <si>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</si>
  <si>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</si>
  <si>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</si>
  <si>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</si>
  <si>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</si>
  <si>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</si>
  <si>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</si>
  <si>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</si>
  <si>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</si>
  <si>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</si>
  <si>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</si>
  <si>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</si>
  <si>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</si>
  <si>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</si>
  <si>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</si>
  <si>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</si>
  <si>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</si>
  <si>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</si>
  <si>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</si>
  <si>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</si>
  <si>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</si>
  <si>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</si>
  <si>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</si>
  <si>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</si>
  <si>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</si>
  <si>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</si>
  <si>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</si>
  <si>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</si>
  <si>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</si>
  <si>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</si>
  <si>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</si>
  <si>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</si>
  <si>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</si>
  <si>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</si>
  <si>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</si>
  <si>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</si>
  <si>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</si>
  <si>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</si>
  <si>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</si>
  <si>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</si>
  <si>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</si>
  <si>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</si>
  <si>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</si>
  <si>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</si>
  <si>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</si>
  <si>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</si>
  <si>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</si>
  <si>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</si>
  <si>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</si>
  <si>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</si>
  <si>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</si>
  <si>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</si>
  <si>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</si>
  <si>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</si>
  <si>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</si>
  <si>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</si>
  <si>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</si>
  <si>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</si>
  <si>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</si>
  <si>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</si>
  <si>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</si>
  <si>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</si>
  <si>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</si>
  <si>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</si>
  <si>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</si>
  <si>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</si>
  <si>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</si>
  <si>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</si>
  <si>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</si>
  <si>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</si>
  <si>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</si>
  <si>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</si>
  <si>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</si>
  <si>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</si>
  <si>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</si>
  <si>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</si>
  <si>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</si>
  <si>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</si>
  <si>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</si>
  <si>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</si>
  <si>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</si>
  <si>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</si>
  <si>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</si>
  <si>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</si>
  <si>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</si>
  <si>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</si>
  <si>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</si>
  <si>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</si>
  <si>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</si>
  <si>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</si>
  <si>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</si>
  <si>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</si>
  <si>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</si>
  <si>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</si>
  <si>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</si>
  <si>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</si>
  <si>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</si>
  <si>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</si>
  <si>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</si>
  <si>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</si>
  <si>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</si>
  <si>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</si>
  <si>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</si>
  <si>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</si>
  <si>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</si>
  <si>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</si>
  <si>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</si>
  <si>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</si>
  <si>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</si>
  <si>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</si>
  <si>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</si>
  <si>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</si>
  <si>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</si>
  <si>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</si>
  <si>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</si>
  <si>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</si>
  <si>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</si>
  <si>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</si>
  <si>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</si>
  <si>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</si>
  <si>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</si>
  <si>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</si>
  <si>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</si>
  <si>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</si>
  <si>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</si>
  <si>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</si>
  <si>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</si>
  <si>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</si>
  <si>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</si>
  <si>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</si>
  <si>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</si>
  <si>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</si>
  <si>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</si>
  <si>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</si>
  <si>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</si>
  <si>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</si>
  <si>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</si>
  <si>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박철규, ID : H1900479)</t>
  </si>
  <si>
    <t>2021년 01월 08일 12:51:32</t>
  </si>
  <si>
    <t>H1900479</t>
  </si>
  <si>
    <t>박철규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</si>
</sst>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33192"/>
        <c:axId val="526332408"/>
      </c:barChart>
      <c:catAx>
        <c:axId val="52633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32408"/>
        <c:crosses val="autoZero"/>
        <c:auto val="1"/>
        <c:lblAlgn val="ctr"/>
        <c:lblOffset val="100"/>
        <c:noMultiLvlLbl val="0"/>
      </c:catAx>
      <c:valAx>
        <c:axId val="526332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3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50440"/>
        <c:axId val="526349264"/>
      </c:barChart>
      <c:catAx>
        <c:axId val="52635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49264"/>
        <c:crosses val="autoZero"/>
        <c:auto val="1"/>
        <c:lblAlgn val="ctr"/>
        <c:lblOffset val="100"/>
        <c:noMultiLvlLbl val="0"/>
      </c:catAx>
      <c:valAx>
        <c:axId val="52634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5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56712"/>
        <c:axId val="526355536"/>
      </c:barChart>
      <c:catAx>
        <c:axId val="52635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5536"/>
        <c:crosses val="autoZero"/>
        <c:auto val="1"/>
        <c:lblAlgn val="ctr"/>
        <c:lblOffset val="100"/>
        <c:noMultiLvlLbl val="0"/>
      </c:catAx>
      <c:valAx>
        <c:axId val="526355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5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1384.3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56320"/>
        <c:axId val="526344560"/>
      </c:barChart>
      <c:catAx>
        <c:axId val="52635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44560"/>
        <c:crosses val="autoZero"/>
        <c:auto val="1"/>
        <c:lblAlgn val="ctr"/>
        <c:lblOffset val="100"/>
        <c:noMultiLvlLbl val="0"/>
      </c:catAx>
      <c:valAx>
        <c:axId val="526344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5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3983.8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47304"/>
        <c:axId val="526346128"/>
      </c:barChart>
      <c:catAx>
        <c:axId val="52634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46128"/>
        <c:crosses val="autoZero"/>
        <c:auto val="1"/>
        <c:lblAlgn val="ctr"/>
        <c:lblOffset val="100"/>
        <c:noMultiLvlLbl val="0"/>
      </c:catAx>
      <c:valAx>
        <c:axId val="5263461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4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50832"/>
        <c:axId val="526354752"/>
      </c:barChart>
      <c:catAx>
        <c:axId val="52635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4752"/>
        <c:crosses val="autoZero"/>
        <c:auto val="1"/>
        <c:lblAlgn val="ctr"/>
        <c:lblOffset val="100"/>
        <c:noMultiLvlLbl val="0"/>
      </c:catAx>
      <c:valAx>
        <c:axId val="526354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5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48480"/>
        <c:axId val="526352792"/>
      </c:barChart>
      <c:catAx>
        <c:axId val="52634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2792"/>
        <c:crosses val="autoZero"/>
        <c:auto val="1"/>
        <c:lblAlgn val="ctr"/>
        <c:lblOffset val="100"/>
        <c:noMultiLvlLbl val="0"/>
      </c:catAx>
      <c:valAx>
        <c:axId val="52635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4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51616"/>
        <c:axId val="526346912"/>
      </c:barChart>
      <c:catAx>
        <c:axId val="52635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46912"/>
        <c:crosses val="autoZero"/>
        <c:auto val="1"/>
        <c:lblAlgn val="ctr"/>
        <c:lblOffset val="100"/>
        <c:noMultiLvlLbl val="0"/>
      </c:catAx>
      <c:valAx>
        <c:axId val="526346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55144"/>
        <c:axId val="526352400"/>
      </c:barChart>
      <c:catAx>
        <c:axId val="52635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2400"/>
        <c:crosses val="autoZero"/>
        <c:auto val="1"/>
        <c:lblAlgn val="ctr"/>
        <c:lblOffset val="100"/>
        <c:noMultiLvlLbl val="0"/>
      </c:catAx>
      <c:valAx>
        <c:axId val="526352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5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53184"/>
        <c:axId val="526353968"/>
      </c:barChart>
      <c:catAx>
        <c:axId val="52635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3968"/>
        <c:crosses val="autoZero"/>
        <c:auto val="1"/>
        <c:lblAlgn val="ctr"/>
        <c:lblOffset val="100"/>
        <c:noMultiLvlLbl val="0"/>
      </c:catAx>
      <c:valAx>
        <c:axId val="526353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61024"/>
        <c:axId val="526358280"/>
      </c:barChart>
      <c:catAx>
        <c:axId val="52636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8280"/>
        <c:crosses val="autoZero"/>
        <c:auto val="1"/>
        <c:lblAlgn val="ctr"/>
        <c:lblOffset val="100"/>
        <c:noMultiLvlLbl val="0"/>
      </c:catAx>
      <c:valAx>
        <c:axId val="526358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44168"/>
        <c:axId val="526338680"/>
      </c:barChart>
      <c:catAx>
        <c:axId val="52634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38680"/>
        <c:crosses val="autoZero"/>
        <c:auto val="1"/>
        <c:lblAlgn val="ctr"/>
        <c:lblOffset val="100"/>
        <c:noMultiLvlLbl val="0"/>
      </c:catAx>
      <c:valAx>
        <c:axId val="526338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4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61416"/>
        <c:axId val="526357104"/>
      </c:barChart>
      <c:catAx>
        <c:axId val="52636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7104"/>
        <c:crosses val="autoZero"/>
        <c:auto val="1"/>
        <c:lblAlgn val="ctr"/>
        <c:lblOffset val="100"/>
        <c:noMultiLvlLbl val="0"/>
      </c:catAx>
      <c:valAx>
        <c:axId val="52635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6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62984"/>
        <c:axId val="526361808"/>
      </c:barChart>
      <c:catAx>
        <c:axId val="52636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61808"/>
        <c:crosses val="autoZero"/>
        <c:auto val="1"/>
        <c:lblAlgn val="ctr"/>
        <c:lblOffset val="100"/>
        <c:noMultiLvlLbl val="0"/>
      </c:catAx>
      <c:valAx>
        <c:axId val="52636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6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8.3000000000000007</c:v>
                </c:pt>
                <c:pt idx="1">
                  <c:v>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359064"/>
        <c:axId val="526362592"/>
      </c:barChart>
      <c:catAx>
        <c:axId val="5263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62592"/>
        <c:crosses val="autoZero"/>
        <c:auto val="1"/>
        <c:lblAlgn val="ctr"/>
        <c:lblOffset val="100"/>
        <c:noMultiLvlLbl val="0"/>
      </c:catAx>
      <c:valAx>
        <c:axId val="52636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5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10.210792</c:v>
                </c:pt>
                <c:pt idx="1">
                  <c:v>9.4719130000000007</c:v>
                </c:pt>
                <c:pt idx="2">
                  <c:v>8.0582519999999995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57496"/>
        <c:axId val="526357888"/>
      </c:barChart>
      <c:catAx>
        <c:axId val="52635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7888"/>
        <c:crosses val="autoZero"/>
        <c:auto val="1"/>
        <c:lblAlgn val="ctr"/>
        <c:lblOffset val="100"/>
        <c:noMultiLvlLbl val="0"/>
      </c:catAx>
      <c:valAx>
        <c:axId val="526357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5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60240"/>
        <c:axId val="526360632"/>
      </c:barChart>
      <c:catAx>
        <c:axId val="52636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60632"/>
        <c:crosses val="autoZero"/>
        <c:auto val="1"/>
        <c:lblAlgn val="ctr"/>
        <c:lblOffset val="100"/>
        <c:noMultiLvlLbl val="0"/>
      </c:catAx>
      <c:valAx>
        <c:axId val="52636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6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81.2</c:v>
                </c:pt>
                <c:pt idx="1">
                  <c:v>6.3</c:v>
                </c:pt>
                <c:pt idx="2">
                  <c:v>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979648"/>
        <c:axId val="517987880"/>
      </c:barChart>
      <c:catAx>
        <c:axId val="51797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87880"/>
        <c:crosses val="autoZero"/>
        <c:auto val="1"/>
        <c:lblAlgn val="ctr"/>
        <c:lblOffset val="100"/>
        <c:noMultiLvlLbl val="0"/>
      </c:catAx>
      <c:valAx>
        <c:axId val="51798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7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2385.3000000000002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78864"/>
        <c:axId val="517982784"/>
      </c:barChart>
      <c:catAx>
        <c:axId val="51797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82784"/>
        <c:crosses val="autoZero"/>
        <c:auto val="1"/>
        <c:lblAlgn val="ctr"/>
        <c:lblOffset val="100"/>
        <c:noMultiLvlLbl val="0"/>
      </c:catAx>
      <c:valAx>
        <c:axId val="51798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7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76512"/>
        <c:axId val="517980040"/>
      </c:barChart>
      <c:catAx>
        <c:axId val="51797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80040"/>
        <c:crosses val="autoZero"/>
        <c:auto val="1"/>
        <c:lblAlgn val="ctr"/>
        <c:lblOffset val="100"/>
        <c:noMultiLvlLbl val="0"/>
      </c:catAx>
      <c:valAx>
        <c:axId val="517980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7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598.20000000000005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84744"/>
        <c:axId val="517978080"/>
      </c:barChart>
      <c:catAx>
        <c:axId val="51798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78080"/>
        <c:crosses val="autoZero"/>
        <c:auto val="1"/>
        <c:lblAlgn val="ctr"/>
        <c:lblOffset val="100"/>
        <c:noMultiLvlLbl val="0"/>
      </c:catAx>
      <c:valAx>
        <c:axId val="51797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8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34368"/>
        <c:axId val="526341424"/>
      </c:barChart>
      <c:catAx>
        <c:axId val="52633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41424"/>
        <c:crosses val="autoZero"/>
        <c:auto val="1"/>
        <c:lblAlgn val="ctr"/>
        <c:lblOffset val="100"/>
        <c:noMultiLvlLbl val="0"/>
      </c:catAx>
      <c:valAx>
        <c:axId val="52634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3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7702.4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82392"/>
        <c:axId val="517978472"/>
      </c:barChart>
      <c:catAx>
        <c:axId val="51798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78472"/>
        <c:crosses val="autoZero"/>
        <c:auto val="1"/>
        <c:lblAlgn val="ctr"/>
        <c:lblOffset val="100"/>
        <c:noMultiLvlLbl val="0"/>
      </c:catAx>
      <c:valAx>
        <c:axId val="51797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8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81216"/>
        <c:axId val="517982000"/>
      </c:barChart>
      <c:catAx>
        <c:axId val="5179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82000"/>
        <c:crosses val="autoZero"/>
        <c:auto val="1"/>
        <c:lblAlgn val="ctr"/>
        <c:lblOffset val="100"/>
        <c:noMultiLvlLbl val="0"/>
      </c:catAx>
      <c:valAx>
        <c:axId val="517982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983568"/>
        <c:axId val="517976904"/>
      </c:barChart>
      <c:catAx>
        <c:axId val="51798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976904"/>
        <c:crosses val="autoZero"/>
        <c:auto val="1"/>
        <c:lblAlgn val="ctr"/>
        <c:lblOffset val="100"/>
        <c:noMultiLvlLbl val="0"/>
      </c:catAx>
      <c:valAx>
        <c:axId val="51797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98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35544"/>
        <c:axId val="526341816"/>
      </c:barChart>
      <c:catAx>
        <c:axId val="52633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41816"/>
        <c:crosses val="autoZero"/>
        <c:auto val="1"/>
        <c:lblAlgn val="ctr"/>
        <c:lblOffset val="100"/>
        <c:noMultiLvlLbl val="0"/>
      </c:catAx>
      <c:valAx>
        <c:axId val="526341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3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36328"/>
        <c:axId val="526336720"/>
      </c:barChart>
      <c:catAx>
        <c:axId val="52633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36720"/>
        <c:crosses val="autoZero"/>
        <c:auto val="1"/>
        <c:lblAlgn val="ctr"/>
        <c:lblOffset val="100"/>
        <c:noMultiLvlLbl val="0"/>
      </c:catAx>
      <c:valAx>
        <c:axId val="526336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3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39464"/>
        <c:axId val="526342208"/>
      </c:barChart>
      <c:catAx>
        <c:axId val="52633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42208"/>
        <c:crosses val="autoZero"/>
        <c:auto val="1"/>
        <c:lblAlgn val="ctr"/>
        <c:lblOffset val="100"/>
        <c:noMultiLvlLbl val="0"/>
      </c:catAx>
      <c:valAx>
        <c:axId val="52634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3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42992"/>
        <c:axId val="526338288"/>
      </c:barChart>
      <c:catAx>
        <c:axId val="52634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38288"/>
        <c:crosses val="autoZero"/>
        <c:auto val="1"/>
        <c:lblAlgn val="ctr"/>
        <c:lblOffset val="100"/>
        <c:noMultiLvlLbl val="0"/>
      </c:catAx>
      <c:valAx>
        <c:axId val="52633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4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42600"/>
        <c:axId val="526343776"/>
      </c:barChart>
      <c:catAx>
        <c:axId val="52634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43776"/>
        <c:crosses val="autoZero"/>
        <c:auto val="1"/>
        <c:lblAlgn val="ctr"/>
        <c:lblOffset val="100"/>
        <c:noMultiLvlLbl val="0"/>
      </c:catAx>
      <c:valAx>
        <c:axId val="52634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4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37112"/>
        <c:axId val="526350048"/>
      </c:barChart>
      <c:catAx>
        <c:axId val="52633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50048"/>
        <c:crosses val="autoZero"/>
        <c:auto val="1"/>
        <c:lblAlgn val="ctr"/>
        <c:lblOffset val="100"/>
        <c:noMultiLvlLbl val="0"/>
      </c:catAx>
      <c:valAx>
        <c:axId val="52635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3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박철규, ID : H1900479)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08일 12:51:32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2385.3000000000002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68.400000000000006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81.2</v>
      </c>
      <c r="G8" s="59">
        <f>'DRIs DATA 입력'!G8</f>
        <v>6.3</v>
      </c>
      <c r="H8" s="59">
        <f>'DRIs DATA 입력'!H8</f>
        <v>12.5</v>
      </c>
      <c r="I8" s="46"/>
      <c r="J8" s="59" t="s">
        <v>216</v>
      </c>
      <c r="K8" s="59">
        <f>'DRIs DATA 입력'!K8</f>
        <v>8.3000000000000007</v>
      </c>
      <c r="L8" s="59">
        <f>'DRIs DATA 입력'!L8</f>
        <v>6.9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566.1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x14ac:dyDescent="0.3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88.8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582.5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598.20000000000005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1384.3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7702.4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3983.8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278.3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106.7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 x14ac:dyDescent="0.3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16.600000000000001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713.5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262.5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92.6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279</v>
      </c>
      <c r="C1" s="68"/>
      <c r="D1" s="68"/>
      <c r="E1" s="68"/>
      <c r="F1" s="68"/>
      <c r="G1" s="69" t="s">
        <v>277</v>
      </c>
      <c r="H1" s="68" t="s">
        <v>280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2200</v>
      </c>
      <c r="C6" s="70">
        <v>2385.3000000000002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50</v>
      </c>
      <c r="P6" s="70">
        <v>60</v>
      </c>
      <c r="Q6" s="70">
        <v>0</v>
      </c>
      <c r="R6" s="70">
        <v>0</v>
      </c>
      <c r="S6" s="70">
        <v>68.400000000000006</v>
      </c>
      <c r="T6" s="68"/>
      <c r="U6" s="70" t="s">
        <v>214</v>
      </c>
      <c r="V6" s="70">
        <v>0</v>
      </c>
      <c r="W6" s="70">
        <v>0</v>
      </c>
      <c r="X6" s="70">
        <v>25</v>
      </c>
      <c r="Y6" s="70">
        <v>0</v>
      </c>
      <c r="Z6" s="70">
        <v>26.7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81.2</v>
      </c>
      <c r="G8" s="70">
        <v>6.3</v>
      </c>
      <c r="H8" s="70">
        <v>12.5</v>
      </c>
      <c r="I8" s="68"/>
      <c r="J8" s="70" t="s">
        <v>216</v>
      </c>
      <c r="K8" s="70">
        <v>8.3000000000000007</v>
      </c>
      <c r="L8" s="70">
        <v>6.9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530</v>
      </c>
      <c r="C16" s="70">
        <v>750</v>
      </c>
      <c r="D16" s="70">
        <v>0</v>
      </c>
      <c r="E16" s="70">
        <v>3000</v>
      </c>
      <c r="F16" s="70">
        <v>566.1</v>
      </c>
      <c r="G16" s="68"/>
      <c r="H16" s="70" t="s">
        <v>3</v>
      </c>
      <c r="I16" s="70">
        <v>0</v>
      </c>
      <c r="J16" s="70">
        <v>0</v>
      </c>
      <c r="K16" s="70">
        <v>12</v>
      </c>
      <c r="L16" s="70">
        <v>540</v>
      </c>
      <c r="M16" s="70">
        <v>17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3.1</v>
      </c>
      <c r="U16" s="68"/>
      <c r="V16" s="70" t="s">
        <v>5</v>
      </c>
      <c r="W16" s="70">
        <v>0</v>
      </c>
      <c r="X16" s="70">
        <v>0</v>
      </c>
      <c r="Y16" s="70">
        <v>75</v>
      </c>
      <c r="Z16" s="70">
        <v>0</v>
      </c>
      <c r="AA16" s="70">
        <v>176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75</v>
      </c>
      <c r="C26" s="70">
        <v>100</v>
      </c>
      <c r="D26" s="70">
        <v>0</v>
      </c>
      <c r="E26" s="70">
        <v>2000</v>
      </c>
      <c r="F26" s="70">
        <v>88.8</v>
      </c>
      <c r="G26" s="68"/>
      <c r="H26" s="70" t="s">
        <v>9</v>
      </c>
      <c r="I26" s="70">
        <v>1</v>
      </c>
      <c r="J26" s="70">
        <v>1.2</v>
      </c>
      <c r="K26" s="70">
        <v>0</v>
      </c>
      <c r="L26" s="70">
        <v>0</v>
      </c>
      <c r="M26" s="70">
        <v>1.9</v>
      </c>
      <c r="N26" s="68"/>
      <c r="O26" s="70" t="s">
        <v>10</v>
      </c>
      <c r="P26" s="70">
        <v>1.3</v>
      </c>
      <c r="Q26" s="70">
        <v>1.5</v>
      </c>
      <c r="R26" s="70">
        <v>0</v>
      </c>
      <c r="S26" s="70">
        <v>0</v>
      </c>
      <c r="T26" s="70">
        <v>1.4</v>
      </c>
      <c r="U26" s="68"/>
      <c r="V26" s="70" t="s">
        <v>11</v>
      </c>
      <c r="W26" s="70">
        <v>12</v>
      </c>
      <c r="X26" s="70">
        <v>16</v>
      </c>
      <c r="Y26" s="70">
        <v>0</v>
      </c>
      <c r="Z26" s="70">
        <v>35</v>
      </c>
      <c r="AA26" s="70">
        <v>20</v>
      </c>
      <c r="AB26" s="68"/>
      <c r="AC26" s="70" t="s">
        <v>12</v>
      </c>
      <c r="AD26" s="70">
        <v>1.3</v>
      </c>
      <c r="AE26" s="70">
        <v>1.5</v>
      </c>
      <c r="AF26" s="70">
        <v>0</v>
      </c>
      <c r="AG26" s="70">
        <v>100</v>
      </c>
      <c r="AH26" s="70">
        <v>1.7</v>
      </c>
      <c r="AI26" s="68"/>
      <c r="AJ26" s="70" t="s">
        <v>233</v>
      </c>
      <c r="AK26" s="70">
        <v>320</v>
      </c>
      <c r="AL26" s="70">
        <v>400</v>
      </c>
      <c r="AM26" s="70">
        <v>0</v>
      </c>
      <c r="AN26" s="70">
        <v>1000</v>
      </c>
      <c r="AO26" s="70">
        <v>582.5</v>
      </c>
      <c r="AP26" s="68"/>
      <c r="AQ26" s="70" t="s">
        <v>13</v>
      </c>
      <c r="AR26" s="70">
        <v>2</v>
      </c>
      <c r="AS26" s="70">
        <v>2.4</v>
      </c>
      <c r="AT26" s="70">
        <v>0</v>
      </c>
      <c r="AU26" s="70">
        <v>0</v>
      </c>
      <c r="AV26" s="70">
        <v>7.6</v>
      </c>
      <c r="AW26" s="68"/>
      <c r="AX26" s="70" t="s">
        <v>14</v>
      </c>
      <c r="AY26" s="70">
        <v>0</v>
      </c>
      <c r="AZ26" s="70">
        <v>0</v>
      </c>
      <c r="BA26" s="70">
        <v>5</v>
      </c>
      <c r="BB26" s="70">
        <v>0</v>
      </c>
      <c r="BC26" s="70">
        <v>2.1</v>
      </c>
      <c r="BD26" s="68"/>
      <c r="BE26" s="70" t="s">
        <v>15</v>
      </c>
      <c r="BF26" s="70">
        <v>0</v>
      </c>
      <c r="BG26" s="70">
        <v>0</v>
      </c>
      <c r="BH26" s="70">
        <v>30</v>
      </c>
      <c r="BI26" s="70">
        <v>0</v>
      </c>
      <c r="BJ26" s="70">
        <v>1.3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600</v>
      </c>
      <c r="C36" s="70">
        <v>750</v>
      </c>
      <c r="D36" s="70">
        <v>0</v>
      </c>
      <c r="E36" s="70">
        <v>2000</v>
      </c>
      <c r="F36" s="70">
        <v>598.20000000000005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1384.3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7702.4</v>
      </c>
      <c r="U36" s="68"/>
      <c r="V36" s="70" t="s">
        <v>20</v>
      </c>
      <c r="W36" s="70">
        <v>0</v>
      </c>
      <c r="X36" s="70">
        <v>0</v>
      </c>
      <c r="Y36" s="70">
        <v>3500</v>
      </c>
      <c r="Z36" s="70">
        <v>0</v>
      </c>
      <c r="AA36" s="70">
        <v>3983.8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278.3</v>
      </c>
      <c r="AI36" s="68"/>
      <c r="AJ36" s="70" t="s">
        <v>22</v>
      </c>
      <c r="AK36" s="70">
        <v>305</v>
      </c>
      <c r="AL36" s="70">
        <v>370</v>
      </c>
      <c r="AM36" s="70">
        <v>0</v>
      </c>
      <c r="AN36" s="70">
        <v>350</v>
      </c>
      <c r="AO36" s="70">
        <v>106.7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7</v>
      </c>
      <c r="C46" s="70">
        <v>10</v>
      </c>
      <c r="D46" s="70">
        <v>0</v>
      </c>
      <c r="E46" s="70">
        <v>45</v>
      </c>
      <c r="F46" s="70">
        <v>16.600000000000001</v>
      </c>
      <c r="G46" s="68"/>
      <c r="H46" s="70" t="s">
        <v>24</v>
      </c>
      <c r="I46" s="70">
        <v>8</v>
      </c>
      <c r="J46" s="70">
        <v>9</v>
      </c>
      <c r="K46" s="70">
        <v>0</v>
      </c>
      <c r="L46" s="70">
        <v>35</v>
      </c>
      <c r="M46" s="70">
        <v>12.7</v>
      </c>
      <c r="N46" s="68"/>
      <c r="O46" s="70" t="s">
        <v>251</v>
      </c>
      <c r="P46" s="70">
        <v>600</v>
      </c>
      <c r="Q46" s="70">
        <v>800</v>
      </c>
      <c r="R46" s="70">
        <v>0</v>
      </c>
      <c r="S46" s="70">
        <v>10000</v>
      </c>
      <c r="T46" s="70">
        <v>713.5</v>
      </c>
      <c r="U46" s="68"/>
      <c r="V46" s="70" t="s">
        <v>29</v>
      </c>
      <c r="W46" s="70">
        <v>0</v>
      </c>
      <c r="X46" s="70">
        <v>0</v>
      </c>
      <c r="Y46" s="70">
        <v>3</v>
      </c>
      <c r="Z46" s="70">
        <v>10</v>
      </c>
      <c r="AA46" s="70">
        <v>0.1</v>
      </c>
      <c r="AB46" s="68"/>
      <c r="AC46" s="70" t="s">
        <v>25</v>
      </c>
      <c r="AD46" s="70">
        <v>0</v>
      </c>
      <c r="AE46" s="70">
        <v>0</v>
      </c>
      <c r="AF46" s="70">
        <v>4</v>
      </c>
      <c r="AG46" s="70">
        <v>11</v>
      </c>
      <c r="AH46" s="70">
        <v>4.5</v>
      </c>
      <c r="AI46" s="68"/>
      <c r="AJ46" s="70" t="s">
        <v>26</v>
      </c>
      <c r="AK46" s="70">
        <v>95</v>
      </c>
      <c r="AL46" s="70">
        <v>150</v>
      </c>
      <c r="AM46" s="70">
        <v>0</v>
      </c>
      <c r="AN46" s="70">
        <v>2400</v>
      </c>
      <c r="AO46" s="70">
        <v>262.5</v>
      </c>
      <c r="AP46" s="68"/>
      <c r="AQ46" s="70" t="s">
        <v>27</v>
      </c>
      <c r="AR46" s="70">
        <v>50</v>
      </c>
      <c r="AS46" s="70">
        <v>60</v>
      </c>
      <c r="AT46" s="70">
        <v>0</v>
      </c>
      <c r="AU46" s="70">
        <v>400</v>
      </c>
      <c r="AV46" s="70">
        <v>92.6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281</v>
      </c>
      <c r="B2" s="68" t="s">
        <v>282</v>
      </c>
      <c r="C2" s="68" t="s">
        <v>278</v>
      </c>
      <c r="D2" s="68">
        <v>59</v>
      </c>
      <c r="E2" s="68">
        <v>2385.2808</v>
      </c>
      <c r="F2" s="68">
        <v>444.43007999999998</v>
      </c>
      <c r="G2" s="68">
        <v>34.642290000000003</v>
      </c>
      <c r="H2" s="68">
        <v>16.832730999999999</v>
      </c>
      <c r="I2" s="68">
        <v>17.809559</v>
      </c>
      <c r="J2" s="68">
        <v>68.443629999999999</v>
      </c>
      <c r="K2" s="68">
        <v>43.445230000000002</v>
      </c>
      <c r="L2" s="68">
        <v>24.998394000000001</v>
      </c>
      <c r="M2" s="68">
        <v>26.686699999999998</v>
      </c>
      <c r="N2" s="68">
        <v>1.8993040000000001</v>
      </c>
      <c r="O2" s="68">
        <v>13.992974999999999</v>
      </c>
      <c r="P2" s="68">
        <v>994.87159999999994</v>
      </c>
      <c r="Q2" s="68">
        <v>32.493457999999997</v>
      </c>
      <c r="R2" s="68">
        <v>566.14386000000002</v>
      </c>
      <c r="S2" s="68">
        <v>90.774055000000004</v>
      </c>
      <c r="T2" s="68">
        <v>5704.4380000000001</v>
      </c>
      <c r="U2" s="68">
        <v>3.1424903999999998</v>
      </c>
      <c r="V2" s="68">
        <v>16.982203999999999</v>
      </c>
      <c r="W2" s="68">
        <v>175.97264000000001</v>
      </c>
      <c r="X2" s="68">
        <v>88.780265999999997</v>
      </c>
      <c r="Y2" s="68">
        <v>1.9069338</v>
      </c>
      <c r="Z2" s="68">
        <v>1.3948887999999999</v>
      </c>
      <c r="AA2" s="68">
        <v>20.046461000000001</v>
      </c>
      <c r="AB2" s="68">
        <v>1.6815838000000001</v>
      </c>
      <c r="AC2" s="68">
        <v>582.54614000000004</v>
      </c>
      <c r="AD2" s="68">
        <v>7.5642233000000001</v>
      </c>
      <c r="AE2" s="68">
        <v>2.0603411</v>
      </c>
      <c r="AF2" s="68">
        <v>1.3004403</v>
      </c>
      <c r="AG2" s="68">
        <v>598.18317000000002</v>
      </c>
      <c r="AH2" s="68">
        <v>324.41565000000003</v>
      </c>
      <c r="AI2" s="68">
        <v>273.76751999999999</v>
      </c>
      <c r="AJ2" s="68">
        <v>1384.2788</v>
      </c>
      <c r="AK2" s="68">
        <v>7702.4336000000003</v>
      </c>
      <c r="AL2" s="68">
        <v>278.30871999999999</v>
      </c>
      <c r="AM2" s="68">
        <v>3983.8198000000002</v>
      </c>
      <c r="AN2" s="68">
        <v>106.66879</v>
      </c>
      <c r="AO2" s="68">
        <v>16.612385</v>
      </c>
      <c r="AP2" s="68">
        <v>13.257965</v>
      </c>
      <c r="AQ2" s="68">
        <v>3.3544201999999999</v>
      </c>
      <c r="AR2" s="68">
        <v>12.681901</v>
      </c>
      <c r="AS2" s="68">
        <v>713.52660000000003</v>
      </c>
      <c r="AT2" s="68">
        <v>5.3245462E-2</v>
      </c>
      <c r="AU2" s="68">
        <v>4.4876569999999996</v>
      </c>
      <c r="AV2" s="68">
        <v>262.48930000000001</v>
      </c>
      <c r="AW2" s="68">
        <v>92.639210000000006</v>
      </c>
      <c r="AX2" s="68">
        <v>4.6501380000000002E-2</v>
      </c>
      <c r="AY2" s="68">
        <v>0.80179995000000004</v>
      </c>
      <c r="AZ2" s="68">
        <v>176.77583000000001</v>
      </c>
      <c r="BA2" s="68">
        <v>27.747301</v>
      </c>
      <c r="BB2" s="68">
        <v>10.210792</v>
      </c>
      <c r="BC2" s="68">
        <v>9.4719130000000007</v>
      </c>
      <c r="BD2" s="68">
        <v>8.0582519999999995</v>
      </c>
      <c r="BE2" s="68">
        <v>0.60574099999999997</v>
      </c>
      <c r="BF2" s="68">
        <v>3.1484703999999999</v>
      </c>
      <c r="BG2" s="68">
        <v>2.7754896000000001E-3</v>
      </c>
      <c r="BH2" s="68">
        <v>4.4284354999999997E-2</v>
      </c>
      <c r="BI2" s="68">
        <v>3.3935369999999999E-2</v>
      </c>
      <c r="BJ2" s="68">
        <v>0.11829633000000001</v>
      </c>
      <c r="BK2" s="68">
        <v>2.1349920000000001E-4</v>
      </c>
      <c r="BL2" s="68">
        <v>0.55306076999999998</v>
      </c>
      <c r="BM2" s="68">
        <v>5.4097470000000003</v>
      </c>
      <c r="BN2" s="68">
        <v>1.6968053999999999</v>
      </c>
      <c r="BO2" s="68">
        <v>75.698449999999994</v>
      </c>
      <c r="BP2" s="68">
        <v>14.87246</v>
      </c>
      <c r="BQ2" s="68">
        <v>25.065387999999999</v>
      </c>
      <c r="BR2" s="68">
        <v>83.105316000000002</v>
      </c>
      <c r="BS2" s="68">
        <v>17.74999</v>
      </c>
      <c r="BT2" s="68">
        <v>19.885662</v>
      </c>
      <c r="BU2" s="68">
        <v>3.5094485000000002E-2</v>
      </c>
      <c r="BV2" s="68">
        <v>2.8995058000000001E-2</v>
      </c>
      <c r="BW2" s="68">
        <v>1.2680813</v>
      </c>
      <c r="BX2" s="68">
        <v>1.432267</v>
      </c>
      <c r="BY2" s="68">
        <v>9.1266005999999997E-2</v>
      </c>
      <c r="BZ2" s="68">
        <v>6.7864946000000003E-4</v>
      </c>
      <c r="CA2" s="68">
        <v>0.38029486000000001</v>
      </c>
      <c r="CB2" s="68">
        <v>1.2896061E-2</v>
      </c>
      <c r="CC2" s="68">
        <v>7.1546289999999998E-2</v>
      </c>
      <c r="CD2" s="68">
        <v>0.92808515000000003</v>
      </c>
      <c r="CE2" s="68">
        <v>5.0721466999999999E-2</v>
      </c>
      <c r="CF2" s="68">
        <v>0.1623848</v>
      </c>
      <c r="CG2" s="68">
        <v>4.9500000000000003E-7</v>
      </c>
      <c r="CH2" s="68">
        <v>1.4718983999999999E-2</v>
      </c>
      <c r="CI2" s="68">
        <v>1.9428639999999999E-7</v>
      </c>
      <c r="CJ2" s="68">
        <v>2.0413735000000002</v>
      </c>
      <c r="CK2" s="68">
        <v>1.2431472000000001E-2</v>
      </c>
      <c r="CL2" s="68">
        <v>0.38488193999999998</v>
      </c>
      <c r="CM2" s="68">
        <v>4.7625919999999997</v>
      </c>
      <c r="CN2" s="68">
        <v>2675.9657999999999</v>
      </c>
      <c r="CO2" s="68">
        <v>4567.2759999999998</v>
      </c>
      <c r="CP2" s="68">
        <v>1989.0410999999999</v>
      </c>
      <c r="CQ2" s="68">
        <v>905.95807000000002</v>
      </c>
      <c r="CR2" s="68">
        <v>438.82303000000002</v>
      </c>
      <c r="CS2" s="68">
        <v>687.24379999999996</v>
      </c>
      <c r="CT2" s="68">
        <v>2553.3074000000001</v>
      </c>
      <c r="CU2" s="68">
        <v>1367.23</v>
      </c>
      <c r="CV2" s="68">
        <v>2225.8490000000002</v>
      </c>
      <c r="CW2" s="68">
        <v>1469.5309999999999</v>
      </c>
      <c r="CX2" s="68">
        <v>495.57614000000001</v>
      </c>
      <c r="CY2" s="68">
        <v>3675.1477</v>
      </c>
      <c r="CZ2" s="68">
        <v>1672.7572</v>
      </c>
      <c r="DA2" s="68">
        <v>3657.8733000000002</v>
      </c>
      <c r="DB2" s="68">
        <v>3978.6448</v>
      </c>
      <c r="DC2" s="68">
        <v>4987.2592999999997</v>
      </c>
      <c r="DD2" s="68">
        <v>7561.1239999999998</v>
      </c>
      <c r="DE2" s="68">
        <v>1275.404</v>
      </c>
      <c r="DF2" s="68">
        <v>4874.201</v>
      </c>
      <c r="DG2" s="68">
        <v>1757.4513999999999</v>
      </c>
      <c r="DH2" s="68">
        <v>51.087578000000001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27.747301</v>
      </c>
      <c r="B6">
        <f>BB2</f>
        <v>10.210792</v>
      </c>
      <c r="C6">
        <f>BC2</f>
        <v>9.4719130000000007</v>
      </c>
      <c r="D6">
        <f>BD2</f>
        <v>8.0582519999999995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4" sqref="F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22534</v>
      </c>
      <c r="C2" s="56">
        <f ca="1">YEAR(TODAY())-YEAR(B2)+IF(TODAY()&gt;=DATE(YEAR(TODAY()),MONTH(B2),DAY(B2)),0,-1)</f>
        <v>59</v>
      </c>
      <c r="E2" s="52">
        <v>157.6</v>
      </c>
      <c r="F2" s="53" t="s">
        <v>39</v>
      </c>
      <c r="G2" s="52">
        <v>58.2</v>
      </c>
      <c r="H2" s="51" t="s">
        <v>41</v>
      </c>
      <c r="I2" s="78">
        <f>ROUND(G3/E3^2,1)</f>
        <v>23.4</v>
      </c>
    </row>
    <row r="3" spans="1:9" x14ac:dyDescent="0.3">
      <c r="E3" s="51">
        <f>E2/100</f>
        <v>1.5759999999999998</v>
      </c>
      <c r="F3" s="51" t="s">
        <v>40</v>
      </c>
      <c r="G3" s="51">
        <f>G2</f>
        <v>58.2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박철규, ID : H1900479)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08일 12:51:32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2" t="s">
        <v>275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 x14ac:dyDescent="0.3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 x14ac:dyDescent="0.3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 x14ac:dyDescent="0.3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 x14ac:dyDescent="0.35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 x14ac:dyDescent="0.3">
      <c r="C10" s="158" t="s">
        <v>30</v>
      </c>
      <c r="D10" s="158"/>
      <c r="E10" s="159"/>
      <c r="F10" s="162">
        <f>'개인정보 및 신체계측 입력'!B5</f>
        <v>44139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 x14ac:dyDescent="0.35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 x14ac:dyDescent="0.3">
      <c r="C12" s="158" t="s">
        <v>32</v>
      </c>
      <c r="D12" s="158"/>
      <c r="E12" s="159"/>
      <c r="F12" s="143">
        <f ca="1">'개인정보 및 신체계측 입력'!C2</f>
        <v>59</v>
      </c>
      <c r="G12" s="143"/>
      <c r="H12" s="143"/>
      <c r="I12" s="143"/>
      <c r="K12" s="134">
        <f>'개인정보 및 신체계측 입력'!E2</f>
        <v>157.6</v>
      </c>
      <c r="L12" s="135"/>
      <c r="M12" s="128">
        <f>'개인정보 및 신체계측 입력'!G2</f>
        <v>58.2</v>
      </c>
      <c r="N12" s="129"/>
      <c r="O12" s="124" t="s">
        <v>271</v>
      </c>
      <c r="P12" s="118"/>
      <c r="Q12" s="121">
        <f>'개인정보 및 신체계측 입력'!I2</f>
        <v>23.4</v>
      </c>
      <c r="R12" s="121"/>
      <c r="S12" s="121"/>
    </row>
    <row r="13" spans="1:19" ht="18" customHeight="1" thickBot="1" x14ac:dyDescent="0.35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 x14ac:dyDescent="0.3">
      <c r="C14" s="160" t="s">
        <v>31</v>
      </c>
      <c r="D14" s="160"/>
      <c r="E14" s="161"/>
      <c r="F14" s="122" t="str">
        <f>MID('DRIs DATA'!B1,28,3)</f>
        <v>박철규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 x14ac:dyDescent="0.35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 x14ac:dyDescent="0.3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81.2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 x14ac:dyDescent="0.3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 x14ac:dyDescent="0.3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 x14ac:dyDescent="0.35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6.3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 x14ac:dyDescent="0.3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 x14ac:dyDescent="0.3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 x14ac:dyDescent="0.35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12.5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 x14ac:dyDescent="0.3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 x14ac:dyDescent="0.35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1" t="s">
        <v>191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 x14ac:dyDescent="0.35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164</v>
      </c>
      <c r="D69" s="156"/>
      <c r="E69" s="156"/>
      <c r="F69" s="156"/>
      <c r="G69" s="156"/>
      <c r="H69" s="149" t="s">
        <v>170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7">
        <f>ROUND('그룹 전체 사용자의 일일 입력'!D6/MAX('그룹 전체 사용자의 일일 입력'!$B$6,'그룹 전체 사용자의 일일 입력'!$C$6,'그룹 전체 사용자의 일일 입력'!$D$6),1)</f>
        <v>0.8</v>
      </c>
      <c r="P69" s="15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1" t="s">
        <v>165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51</v>
      </c>
      <c r="D72" s="156"/>
      <c r="E72" s="156"/>
      <c r="F72" s="156"/>
      <c r="G72" s="156"/>
      <c r="H72" s="38"/>
      <c r="I72" s="149" t="s">
        <v>52</v>
      </c>
      <c r="J72" s="149"/>
      <c r="K72" s="36">
        <f>ROUND('DRIs DATA'!L8,1)</f>
        <v>6.9</v>
      </c>
      <c r="L72" s="36" t="s">
        <v>53</v>
      </c>
      <c r="M72" s="36">
        <f>ROUND('DRIs DATA'!K8,1)</f>
        <v>8.3000000000000007</v>
      </c>
      <c r="N72" s="150" t="s">
        <v>54</v>
      </c>
      <c r="O72" s="150"/>
      <c r="P72" s="150"/>
      <c r="Q72" s="150"/>
      <c r="R72" s="39"/>
      <c r="S72" s="35"/>
      <c r="T72" s="6"/>
    </row>
    <row r="73" spans="2:21" ht="18" customHeight="1" x14ac:dyDescent="0.3">
      <c r="B73" s="6"/>
      <c r="C73" s="90" t="s">
        <v>181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 x14ac:dyDescent="0.35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1" t="s">
        <v>192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 x14ac:dyDescent="0.35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40" t="s">
        <v>268</v>
      </c>
      <c r="C93" s="141"/>
      <c r="D93" s="141"/>
      <c r="E93" s="141"/>
      <c r="F93" s="141"/>
      <c r="G93" s="141"/>
      <c r="H93" s="141"/>
      <c r="I93" s="141"/>
      <c r="J93" s="142"/>
      <c r="L93" s="140" t="s">
        <v>175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 x14ac:dyDescent="0.3">
      <c r="B94" s="95" t="s">
        <v>171</v>
      </c>
      <c r="C94" s="93"/>
      <c r="D94" s="93"/>
      <c r="E94" s="93"/>
      <c r="F94" s="96">
        <f>ROUND('DRIs DATA'!F16/'DRIs DATA'!C16*100,2)</f>
        <v>75.48</v>
      </c>
      <c r="G94" s="96"/>
      <c r="H94" s="93" t="s">
        <v>167</v>
      </c>
      <c r="I94" s="93"/>
      <c r="J94" s="94"/>
      <c r="L94" s="95" t="s">
        <v>171</v>
      </c>
      <c r="M94" s="93"/>
      <c r="N94" s="93"/>
      <c r="O94" s="93"/>
      <c r="P94" s="93"/>
      <c r="Q94" s="23">
        <f>ROUND('DRIs DATA'!M16/'DRIs DATA'!K16*100,2)</f>
        <v>141.66999999999999</v>
      </c>
      <c r="R94" s="93" t="s">
        <v>167</v>
      </c>
      <c r="S94" s="93"/>
      <c r="T94" s="9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8" t="s">
        <v>180</v>
      </c>
      <c r="C96" s="99"/>
      <c r="D96" s="99"/>
      <c r="E96" s="99"/>
      <c r="F96" s="99"/>
      <c r="G96" s="99"/>
      <c r="H96" s="99"/>
      <c r="I96" s="99"/>
      <c r="J96" s="100"/>
      <c r="L96" s="104" t="s">
        <v>173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 x14ac:dyDescent="0.3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 x14ac:dyDescent="0.3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 x14ac:dyDescent="0.3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 x14ac:dyDescent="0.3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 x14ac:dyDescent="0.35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1" t="s">
        <v>193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 x14ac:dyDescent="0.35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7" t="s">
        <v>264</v>
      </c>
      <c r="C120" s="88"/>
      <c r="D120" s="88"/>
      <c r="E120" s="88"/>
      <c r="F120" s="88"/>
      <c r="G120" s="88"/>
      <c r="H120" s="88"/>
      <c r="I120" s="88"/>
      <c r="J120" s="89"/>
      <c r="L120" s="87" t="s">
        <v>265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 x14ac:dyDescent="0.3">
      <c r="B121" s="43" t="s">
        <v>171</v>
      </c>
      <c r="C121" s="16"/>
      <c r="D121" s="16"/>
      <c r="E121" s="15"/>
      <c r="F121" s="96">
        <f>ROUND('DRIs DATA'!F26/'DRIs DATA'!C26*100,2)</f>
        <v>88.8</v>
      </c>
      <c r="G121" s="96"/>
      <c r="H121" s="93" t="s">
        <v>166</v>
      </c>
      <c r="I121" s="93"/>
      <c r="J121" s="94"/>
      <c r="L121" s="42" t="s">
        <v>171</v>
      </c>
      <c r="M121" s="20"/>
      <c r="N121" s="20"/>
      <c r="O121" s="23"/>
      <c r="P121" s="6"/>
      <c r="Q121" s="58">
        <f>ROUND('DRIs DATA'!AH26/'DRIs DATA'!AE26*100,2)</f>
        <v>113.33</v>
      </c>
      <c r="R121" s="93" t="s">
        <v>166</v>
      </c>
      <c r="S121" s="93"/>
      <c r="T121" s="9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10" t="s">
        <v>174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269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 x14ac:dyDescent="0.3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 x14ac:dyDescent="0.3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 x14ac:dyDescent="0.3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 x14ac:dyDescent="0.3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7.25" thickBot="1" x14ac:dyDescent="0.35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1" t="s">
        <v>262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263</v>
      </c>
      <c r="P130" s="82"/>
      <c r="Q130" s="82"/>
      <c r="R130" s="82"/>
      <c r="S130" s="82"/>
      <c r="T130" s="83"/>
    </row>
    <row r="131" spans="2:21" ht="18" customHeight="1" thickBot="1" x14ac:dyDescent="0.35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1" t="s">
        <v>194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 x14ac:dyDescent="0.35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7" t="s">
        <v>266</v>
      </c>
      <c r="C171" s="88"/>
      <c r="D171" s="88"/>
      <c r="E171" s="88"/>
      <c r="F171" s="88"/>
      <c r="G171" s="88"/>
      <c r="H171" s="88"/>
      <c r="I171" s="88"/>
      <c r="J171" s="89"/>
      <c r="L171" s="87" t="s">
        <v>176</v>
      </c>
      <c r="M171" s="88"/>
      <c r="N171" s="88"/>
      <c r="O171" s="88"/>
      <c r="P171" s="88"/>
      <c r="Q171" s="88"/>
      <c r="R171" s="88"/>
      <c r="S171" s="89"/>
    </row>
    <row r="172" spans="2:19" ht="18" customHeight="1" x14ac:dyDescent="0.3">
      <c r="B172" s="42" t="s">
        <v>171</v>
      </c>
      <c r="C172" s="20"/>
      <c r="D172" s="20"/>
      <c r="E172" s="6"/>
      <c r="F172" s="96">
        <f>ROUND('DRIs DATA'!F36/'DRIs DATA'!C36*100,2)</f>
        <v>74.78</v>
      </c>
      <c r="G172" s="9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513.49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10" t="s">
        <v>185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187</v>
      </c>
      <c r="M174" s="111"/>
      <c r="N174" s="111"/>
      <c r="O174" s="111"/>
      <c r="P174" s="111"/>
      <c r="Q174" s="111"/>
      <c r="R174" s="111"/>
      <c r="S174" s="112"/>
    </row>
    <row r="175" spans="2:19" ht="18" customHeight="1" x14ac:dyDescent="0.3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 x14ac:dyDescent="0.3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 x14ac:dyDescent="0.3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 x14ac:dyDescent="0.3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x14ac:dyDescent="0.3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 x14ac:dyDescent="0.35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 x14ac:dyDescent="0.35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7" t="s">
        <v>267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6">
        <f>ROUND('DRIs DATA'!F46/'DRIs DATA'!C46*100,2)</f>
        <v>166</v>
      </c>
      <c r="G197" s="9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10" t="s">
        <v>186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 x14ac:dyDescent="0.3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 x14ac:dyDescent="0.3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 x14ac:dyDescent="0.3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x14ac:dyDescent="0.3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 x14ac:dyDescent="0.35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 x14ac:dyDescent="0.35">
      <c r="K205" s="10"/>
    </row>
    <row r="206" spans="2:20" ht="18" customHeight="1" x14ac:dyDescent="0.3">
      <c r="B206" s="81" t="s">
        <v>195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 x14ac:dyDescent="0.35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6" t="s">
        <v>188</v>
      </c>
      <c r="C209" s="116"/>
      <c r="D209" s="116"/>
      <c r="E209" s="116"/>
      <c r="F209" s="116"/>
      <c r="G209" s="116"/>
      <c r="H209" s="116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7" t="s">
        <v>190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2021-01-11T01:38:11Z</dcterms:modified>
</cp:coreProperties>
</file>