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9_검진센터\결과지\"/>
    </mc:Choice>
  </mc:AlternateContent>
  <bookViews>
    <workbookView xWindow="0" yWindow="0" windowWidth="28800" windowHeight="1173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<sst xmlns="http://schemas.openxmlformats.org/spreadsheetml/2006/main" count="692" uniqueCount="283">
  <si>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</si>
  <si>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</si>
  <si>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</si>
  <si>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</si>
  <si>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</si>
  <si>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</si>
  <si>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</si>
  <si>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</si>
  <si>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</si>
  <si>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</si>
  <si>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</si>
  <si>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</si>
  <si>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</si>
  <si>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</si>
  <si>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</si>
  <si>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</si>
  <si>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</si>
  <si>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</si>
  <si>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</si>
  <si>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</si>
  <si>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</si>
  <si>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</si>
  <si>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</si>
  <si>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</si>
  <si>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</si>
  <si>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</si>
  <si>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</si>
  <si>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</si>
  <si>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</si>
  <si>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</si>
  <si>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</si>
  <si>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</si>
  <si>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</si>
  <si>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</si>
  <si>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</si>
  <si>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</si>
  <si>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</si>
  <si>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</si>
  <si>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</si>
  <si>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</si>
  <si>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</si>
  <si>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</si>
  <si>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</si>
  <si>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</si>
  <si>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</si>
  <si>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</si>
  <si>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</si>
  <si>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</si>
  <si>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</si>
  <si>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</si>
  <si>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</si>
  <si>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</si>
  <si>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</si>
  <si>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</si>
  <si>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</si>
  <si>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</si>
  <si>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</si>
  <si>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</si>
  <si>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</si>
  <si>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</si>
  <si>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</si>
  <si>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</si>
  <si>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</si>
  <si>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</si>
  <si>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</si>
  <si>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</si>
  <si>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</si>
  <si>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</si>
  <si>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</si>
  <si>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</si>
  <si>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</si>
  <si>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</si>
  <si>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</si>
  <si>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</si>
  <si>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</si>
  <si>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</si>
  <si>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</si>
  <si>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</si>
  <si>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</si>
  <si>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</si>
  <si>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</si>
  <si>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</si>
  <si>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</si>
  <si>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</si>
  <si>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</si>
  <si>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</si>
  <si>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</si>
  <si>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</si>
  <si>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</si>
  <si>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</si>
  <si>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</si>
  <si>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</si>
  <si>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</si>
  <si>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</si>
  <si>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</si>
  <si>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</si>
  <si>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</si>
  <si>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</si>
  <si>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</si>
  <si>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</si>
  <si>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</si>
  <si>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</si>
  <si>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</si>
  <si>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</si>
  <si>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</si>
  <si>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</si>
  <si>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</si>
  <si>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</si>
  <si>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</si>
  <si>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</si>
  <si>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</si>
  <si>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</si>
  <si>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</si>
  <si>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</si>
  <si>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</si>
  <si>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</si>
  <si>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</si>
  <si>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</si>
  <si>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</si>
  <si>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</si>
  <si>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</si>
  <si>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</si>
  <si>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</si>
  <si>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</si>
  <si>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</si>
  <si>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</si>
  <si>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</si>
  <si>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</si>
  <si>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</si>
  <si>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</si>
  <si>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</si>
  <si>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</si>
  <si>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</si>
  <si>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</si>
  <si>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</si>
  <si>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</si>
  <si>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</si>
  <si>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</si>
  <si>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</si>
  <si>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</si>
  <si>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</si>
  <si>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</si>
  <si>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</si>
  <si>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</si>
  <si>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</si>
  <si>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</si>
  <si>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</si>
  <si>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</si>
  <si>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</si>
  <si>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</si>
  <si>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</si>
  <si>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</si>
  <si>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</si>
  <si>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</si>
  <si>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</si>
  <si>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</si>
  <si>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</si>
  <si>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</si>
  <si>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</si>
  <si>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</si>
  <si>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</si>
  <si>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</si>
  <si>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</si>
  <si>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</si>
  <si>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</si>
  <si>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</si>
  <si>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</si>
  <si>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</si>
  <si>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</si>
  <si>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</si>
  <si>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</si>
  <si>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</si>
  <si>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</si>
  <si>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</si>
  <si>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</si>
  <si>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</si>
  <si>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</si>
  <si>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</si>
  <si>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</si>
  <si>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</si>
  <si>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</si>
  <si>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</si>
  <si>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</si>
  <si>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</si>
  <si>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</si>
  <si>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</si>
  <si>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</si>
  <si>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</si>
  <si>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</si>
  <si>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</si>
  <si>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</si>
  <si>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</si>
  <si>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</si>
  <si>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</si>
  <si>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</si>
  <si>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</si>
  <si>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</si>
  <si>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</si>
  <si>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</si>
  <si>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</si>
  <si>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</si>
  <si>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</si>
  <si>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</si>
  <si>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</si>
  <si>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</si>
  <si>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</si>
  <si>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</si>
  <si>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</si>
  <si>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</si>
  <si>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</si>
  <si>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</si>
  <si>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</si>
  <si>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</si>
  <si>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</si>
  <si>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</si>
  <si>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</si>
  <si>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</si>
  <si>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</si>
  <si>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</si>
  <si>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</si>
  <si>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</si>
  <si>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</si>
  <si>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</si>
  <si>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</si>
  <si>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</si>
  <si>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</si>
  <si>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</si>
  <si>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</si>
  <si>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</si>
  <si>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</si>
  <si>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</si>
  <si>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</si>
  <si>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</si>
  <si>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</si>
  <si>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</si>
  <si>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</si>
  <si>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</si>
  <si>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</si>
  <si>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</si>
  <si>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</si>
  <si>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</si>
  <si>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</si>
  <si>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</si>
  <si>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</si>
  <si>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</si>
  <si>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</si>
  <si>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</si>
  <si>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</si>
  <si>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</si>
  <si>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</si>
  <si>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</si>
  <si>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</si>
  <si>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</si>
  <si>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</si>
  <si>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</si>
  <si>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</si>
  <si>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</si>
  <si>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</si>
  <si>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</si>
  <si>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</si>
  <si>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</si>
  <si>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</si>
  <si>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</si>
  <si>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</si>
  <si>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</si>
  <si>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</si>
  <si>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</si>
  <si>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</si>
  <si>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</si>
  <si>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</si>
  <si>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</si>
  <si>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</si>
  <si>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</si>
  <si>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</si>
  <si>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</si>
  <si>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</si>
  <si>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정보</t>
  </si>
  <si>
    <t>출력시각</t>
  </si>
  <si>
    <t>(설문지 : FFQ 95문항 설문지, 사용자 : 신선숙, ID : H1900485)</t>
  </si>
  <si>
    <t>2021년 01월 08일 12:40:03</t>
  </si>
  <si>
    <t>H1900485</t>
  </si>
  <si>
    <t>신선숙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</si>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</sst>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65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32.4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2825776"/>
        <c:axId val="482822640"/>
      </c:barChart>
      <c:catAx>
        <c:axId val="4828257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2822640"/>
        <c:crosses val="autoZero"/>
        <c:auto val="1"/>
        <c:lblAlgn val="ctr"/>
        <c:lblOffset val="100"/>
        <c:noMultiLvlLbl val="0"/>
      </c:catAx>
      <c:valAx>
        <c:axId val="4828226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28257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1.7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2828520"/>
        <c:axId val="482828912"/>
      </c:barChart>
      <c:catAx>
        <c:axId val="4828285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2828912"/>
        <c:crosses val="autoZero"/>
        <c:auto val="1"/>
        <c:lblAlgn val="ctr"/>
        <c:lblOffset val="100"/>
        <c:noMultiLvlLbl val="0"/>
      </c:catAx>
      <c:valAx>
        <c:axId val="4828289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2828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1.8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2829304"/>
        <c:axId val="482830088"/>
      </c:barChart>
      <c:catAx>
        <c:axId val="4828293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2830088"/>
        <c:crosses val="autoZero"/>
        <c:auto val="1"/>
        <c:lblAlgn val="ctr"/>
        <c:lblOffset val="100"/>
        <c:noMultiLvlLbl val="0"/>
      </c:catAx>
      <c:valAx>
        <c:axId val="4828300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2829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620.29999999999995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1138824"/>
        <c:axId val="581143920"/>
      </c:barChart>
      <c:catAx>
        <c:axId val="5811388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1143920"/>
        <c:crosses val="autoZero"/>
        <c:auto val="1"/>
        <c:lblAlgn val="ctr"/>
        <c:lblOffset val="100"/>
        <c:noMultiLvlLbl val="0"/>
      </c:catAx>
      <c:valAx>
        <c:axId val="5811439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1138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2424.4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1138040"/>
        <c:axId val="581139608"/>
      </c:barChart>
      <c:catAx>
        <c:axId val="5811380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1139608"/>
        <c:crosses val="autoZero"/>
        <c:auto val="1"/>
        <c:lblAlgn val="ctr"/>
        <c:lblOffset val="100"/>
        <c:noMultiLvlLbl val="0"/>
      </c:catAx>
      <c:valAx>
        <c:axId val="581139608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1138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87.9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1137256"/>
        <c:axId val="581141960"/>
      </c:barChart>
      <c:catAx>
        <c:axId val="581137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1141960"/>
        <c:crosses val="autoZero"/>
        <c:auto val="1"/>
        <c:lblAlgn val="ctr"/>
        <c:lblOffset val="100"/>
        <c:noMultiLvlLbl val="0"/>
      </c:catAx>
      <c:valAx>
        <c:axId val="5811419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1137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93.8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1145096"/>
        <c:axId val="581147056"/>
      </c:barChart>
      <c:catAx>
        <c:axId val="581145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1147056"/>
        <c:crosses val="autoZero"/>
        <c:auto val="1"/>
        <c:lblAlgn val="ctr"/>
        <c:lblOffset val="100"/>
        <c:noMultiLvlLbl val="0"/>
      </c:catAx>
      <c:valAx>
        <c:axId val="5811470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1145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5.4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1142352"/>
        <c:axId val="581148624"/>
      </c:barChart>
      <c:catAx>
        <c:axId val="581142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1148624"/>
        <c:crosses val="autoZero"/>
        <c:auto val="1"/>
        <c:lblAlgn val="ctr"/>
        <c:lblOffset val="100"/>
        <c:noMultiLvlLbl val="0"/>
      </c:catAx>
      <c:valAx>
        <c:axId val="5811486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1142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898.1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1140000"/>
        <c:axId val="581146272"/>
      </c:barChart>
      <c:catAx>
        <c:axId val="581140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1146272"/>
        <c:crosses val="autoZero"/>
        <c:auto val="1"/>
        <c:lblAlgn val="ctr"/>
        <c:lblOffset val="100"/>
        <c:noMultiLvlLbl val="0"/>
      </c:catAx>
      <c:valAx>
        <c:axId val="581146272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1140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1145488"/>
        <c:axId val="581140784"/>
      </c:barChart>
      <c:catAx>
        <c:axId val="5811454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1140784"/>
        <c:crosses val="autoZero"/>
        <c:auto val="1"/>
        <c:lblAlgn val="ctr"/>
        <c:lblOffset val="100"/>
        <c:noMultiLvlLbl val="0"/>
      </c:catAx>
      <c:valAx>
        <c:axId val="5811407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1145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1147448"/>
        <c:axId val="581147840"/>
      </c:barChart>
      <c:catAx>
        <c:axId val="581147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1147840"/>
        <c:crosses val="autoZero"/>
        <c:auto val="1"/>
        <c:lblAlgn val="ctr"/>
        <c:lblOffset val="100"/>
        <c:noMultiLvlLbl val="0"/>
      </c:catAx>
      <c:valAx>
        <c:axId val="58114784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1147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15.9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2819112"/>
        <c:axId val="482815976"/>
      </c:barChart>
      <c:catAx>
        <c:axId val="482819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2815976"/>
        <c:crosses val="autoZero"/>
        <c:auto val="1"/>
        <c:lblAlgn val="ctr"/>
        <c:lblOffset val="100"/>
        <c:noMultiLvlLbl val="0"/>
      </c:catAx>
      <c:valAx>
        <c:axId val="48281597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28191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75.7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1141568"/>
        <c:axId val="581136472"/>
      </c:barChart>
      <c:catAx>
        <c:axId val="5811415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1136472"/>
        <c:crosses val="autoZero"/>
        <c:auto val="1"/>
        <c:lblAlgn val="ctr"/>
        <c:lblOffset val="100"/>
        <c:noMultiLvlLbl val="0"/>
      </c:catAx>
      <c:valAx>
        <c:axId val="5811364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1141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35.1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1144704"/>
        <c:axId val="581151760"/>
      </c:barChart>
      <c:catAx>
        <c:axId val="581144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1151760"/>
        <c:crosses val="autoZero"/>
        <c:auto val="1"/>
        <c:lblAlgn val="ctr"/>
        <c:lblOffset val="100"/>
        <c:noMultiLvlLbl val="0"/>
      </c:catAx>
      <c:valAx>
        <c:axId val="5811517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1144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5.2</c:v>
                </c:pt>
                <c:pt idx="1">
                  <c:v>14.3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81149016"/>
        <c:axId val="581149408"/>
      </c:barChart>
      <c:catAx>
        <c:axId val="5811490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1149408"/>
        <c:crosses val="autoZero"/>
        <c:auto val="1"/>
        <c:lblAlgn val="ctr"/>
        <c:lblOffset val="100"/>
        <c:noMultiLvlLbl val="0"/>
      </c:catAx>
      <c:valAx>
        <c:axId val="5811494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1149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4.7971959999999996</c:v>
                </c:pt>
                <c:pt idx="1">
                  <c:v>6.0263014000000004</c:v>
                </c:pt>
                <c:pt idx="2">
                  <c:v>4.4655952000000001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375.2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1154112"/>
        <c:axId val="581159600"/>
      </c:barChart>
      <c:catAx>
        <c:axId val="581154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1159600"/>
        <c:crosses val="autoZero"/>
        <c:auto val="1"/>
        <c:lblAlgn val="ctr"/>
        <c:lblOffset val="100"/>
        <c:noMultiLvlLbl val="0"/>
      </c:catAx>
      <c:valAx>
        <c:axId val="58115960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1154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10.5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1157640"/>
        <c:axId val="581155680"/>
      </c:barChart>
      <c:catAx>
        <c:axId val="5811576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1155680"/>
        <c:crosses val="autoZero"/>
        <c:auto val="1"/>
        <c:lblAlgn val="ctr"/>
        <c:lblOffset val="100"/>
        <c:noMultiLvlLbl val="0"/>
      </c:catAx>
      <c:valAx>
        <c:axId val="5811556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1157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75.599999999999994</c:v>
                </c:pt>
                <c:pt idx="1">
                  <c:v>10</c:v>
                </c:pt>
                <c:pt idx="2">
                  <c:v>14.4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81156464"/>
        <c:axId val="581156072"/>
      </c:barChart>
      <c:catAx>
        <c:axId val="581156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1156072"/>
        <c:crosses val="autoZero"/>
        <c:auto val="1"/>
        <c:lblAlgn val="ctr"/>
        <c:lblOffset val="100"/>
        <c:noMultiLvlLbl val="0"/>
      </c:catAx>
      <c:valAx>
        <c:axId val="5811560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11564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1152936"/>
        <c:axId val="581157248"/>
      </c:barChart>
      <c:catAx>
        <c:axId val="5811529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1157248"/>
        <c:crosses val="autoZero"/>
        <c:auto val="1"/>
        <c:lblAlgn val="ctr"/>
        <c:lblOffset val="100"/>
        <c:noMultiLvlLbl val="0"/>
      </c:catAx>
      <c:valAx>
        <c:axId val="58115724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11529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80.400000000000006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1152544"/>
        <c:axId val="581149800"/>
      </c:barChart>
      <c:catAx>
        <c:axId val="581152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1149800"/>
        <c:crosses val="autoZero"/>
        <c:auto val="1"/>
        <c:lblAlgn val="ctr"/>
        <c:lblOffset val="100"/>
        <c:noMultiLvlLbl val="0"/>
      </c:catAx>
      <c:valAx>
        <c:axId val="58114980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1152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284.5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1150192"/>
        <c:axId val="581156856"/>
      </c:barChart>
      <c:catAx>
        <c:axId val="581150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1156856"/>
        <c:crosses val="autoZero"/>
        <c:auto val="1"/>
        <c:lblAlgn val="ctr"/>
        <c:lblOffset val="100"/>
        <c:noMultiLvlLbl val="0"/>
      </c:catAx>
      <c:valAx>
        <c:axId val="5811568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1150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1.4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2821464"/>
        <c:axId val="482828128"/>
      </c:barChart>
      <c:catAx>
        <c:axId val="482821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2828128"/>
        <c:crosses val="autoZero"/>
        <c:auto val="1"/>
        <c:lblAlgn val="ctr"/>
        <c:lblOffset val="100"/>
        <c:noMultiLvlLbl val="0"/>
      </c:catAx>
      <c:valAx>
        <c:axId val="4828281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28214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2827.4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1158816"/>
        <c:axId val="581160384"/>
      </c:barChart>
      <c:catAx>
        <c:axId val="5811588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1160384"/>
        <c:crosses val="autoZero"/>
        <c:auto val="1"/>
        <c:lblAlgn val="ctr"/>
        <c:lblOffset val="100"/>
        <c:noMultiLvlLbl val="0"/>
      </c:catAx>
      <c:valAx>
        <c:axId val="5811603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1158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1150584"/>
        <c:axId val="581154896"/>
      </c:barChart>
      <c:catAx>
        <c:axId val="581150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1154896"/>
        <c:crosses val="autoZero"/>
        <c:auto val="1"/>
        <c:lblAlgn val="ctr"/>
        <c:lblOffset val="100"/>
        <c:noMultiLvlLbl val="0"/>
      </c:catAx>
      <c:valAx>
        <c:axId val="5811548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1150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0.8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1151368"/>
        <c:axId val="581152152"/>
      </c:barChart>
      <c:catAx>
        <c:axId val="581151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1152152"/>
        <c:crosses val="autoZero"/>
        <c:auto val="1"/>
        <c:lblAlgn val="ctr"/>
        <c:lblOffset val="100"/>
        <c:noMultiLvlLbl val="0"/>
      </c:catAx>
      <c:valAx>
        <c:axId val="5811521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1151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206.1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2817936"/>
        <c:axId val="482824208"/>
      </c:barChart>
      <c:catAx>
        <c:axId val="4828179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2824208"/>
        <c:crosses val="autoZero"/>
        <c:auto val="1"/>
        <c:lblAlgn val="ctr"/>
        <c:lblOffset val="100"/>
        <c:noMultiLvlLbl val="0"/>
      </c:catAx>
      <c:valAx>
        <c:axId val="4828242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28179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0.9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2816760"/>
        <c:axId val="482820680"/>
      </c:barChart>
      <c:catAx>
        <c:axId val="4828167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2820680"/>
        <c:crosses val="autoZero"/>
        <c:auto val="1"/>
        <c:lblAlgn val="ctr"/>
        <c:lblOffset val="100"/>
        <c:noMultiLvlLbl val="0"/>
      </c:catAx>
      <c:valAx>
        <c:axId val="48282068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2816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2820288"/>
        <c:axId val="482817152"/>
      </c:barChart>
      <c:catAx>
        <c:axId val="482820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2817152"/>
        <c:crosses val="autoZero"/>
        <c:auto val="1"/>
        <c:lblAlgn val="ctr"/>
        <c:lblOffset val="100"/>
        <c:noMultiLvlLbl val="0"/>
      </c:catAx>
      <c:valAx>
        <c:axId val="4828171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2820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0.8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2821072"/>
        <c:axId val="482817544"/>
      </c:barChart>
      <c:catAx>
        <c:axId val="4828210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2817544"/>
        <c:crosses val="autoZero"/>
        <c:auto val="1"/>
        <c:lblAlgn val="ctr"/>
        <c:lblOffset val="100"/>
        <c:noMultiLvlLbl val="0"/>
      </c:catAx>
      <c:valAx>
        <c:axId val="4828175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2821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359.3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2824992"/>
        <c:axId val="482818328"/>
      </c:barChart>
      <c:catAx>
        <c:axId val="482824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2818328"/>
        <c:crosses val="autoZero"/>
        <c:auto val="1"/>
        <c:lblAlgn val="ctr"/>
        <c:lblOffset val="100"/>
        <c:noMultiLvlLbl val="0"/>
      </c:catAx>
      <c:valAx>
        <c:axId val="4828183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2824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2.9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2823032"/>
        <c:axId val="482831656"/>
      </c:barChart>
      <c:catAx>
        <c:axId val="4828230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2831656"/>
        <c:crosses val="autoZero"/>
        <c:auto val="1"/>
        <c:lblAlgn val="ctr"/>
        <c:lblOffset val="100"/>
        <c:noMultiLvlLbl val="0"/>
      </c:catAx>
      <c:valAx>
        <c:axId val="4828316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2823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신선숙, ID : H1900485)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2021년 01월 08일 12:40:03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74" t="s">
        <v>197</v>
      </c>
      <c r="B3" s="74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73" t="s">
        <v>56</v>
      </c>
      <c r="B4" s="73"/>
      <c r="C4" s="73"/>
      <c r="D4" s="46"/>
      <c r="E4" s="75" t="s">
        <v>198</v>
      </c>
      <c r="F4" s="76"/>
      <c r="G4" s="76"/>
      <c r="H4" s="77"/>
      <c r="I4" s="46"/>
      <c r="J4" s="75" t="s">
        <v>199</v>
      </c>
      <c r="K4" s="76"/>
      <c r="L4" s="77"/>
      <c r="M4" s="46"/>
      <c r="N4" s="73" t="s">
        <v>200</v>
      </c>
      <c r="O4" s="73"/>
      <c r="P4" s="73"/>
      <c r="Q4" s="73"/>
      <c r="R4" s="73"/>
      <c r="S4" s="73"/>
      <c r="T4" s="46"/>
      <c r="U4" s="73" t="s">
        <v>201</v>
      </c>
      <c r="V4" s="73"/>
      <c r="W4" s="73"/>
      <c r="X4" s="73"/>
      <c r="Y4" s="73"/>
      <c r="Z4" s="73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1800</v>
      </c>
      <c r="C6" s="59">
        <f>'DRIs DATA 입력'!C6</f>
        <v>998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32.4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15.9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75.599999999999994</v>
      </c>
      <c r="G8" s="59">
        <f>'DRIs DATA 입력'!G8</f>
        <v>10</v>
      </c>
      <c r="H8" s="59">
        <f>'DRIs DATA 입력'!H8</f>
        <v>14.4</v>
      </c>
      <c r="I8" s="46"/>
      <c r="J8" s="59" t="s">
        <v>216</v>
      </c>
      <c r="K8" s="59">
        <f>'DRIs DATA 입력'!K8</f>
        <v>5.2</v>
      </c>
      <c r="L8" s="59">
        <f>'DRIs DATA 입력'!L8</f>
        <v>14.3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72" t="s">
        <v>217</v>
      </c>
      <c r="B13" s="72"/>
      <c r="C13" s="72"/>
      <c r="D13" s="72"/>
      <c r="E13" s="72"/>
      <c r="F13" s="72"/>
      <c r="G13" s="72"/>
      <c r="H13" s="72"/>
      <c r="I13" s="72"/>
      <c r="J13" s="72"/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/>
      <c r="X13" s="72"/>
      <c r="Y13" s="72"/>
      <c r="Z13" s="72"/>
      <c r="AA13" s="72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73" t="s">
        <v>218</v>
      </c>
      <c r="B14" s="73"/>
      <c r="C14" s="73"/>
      <c r="D14" s="73"/>
      <c r="E14" s="73"/>
      <c r="F14" s="73"/>
      <c r="G14" s="46"/>
      <c r="H14" s="73" t="s">
        <v>219</v>
      </c>
      <c r="I14" s="73"/>
      <c r="J14" s="73"/>
      <c r="K14" s="73"/>
      <c r="L14" s="73"/>
      <c r="M14" s="73"/>
      <c r="N14" s="46"/>
      <c r="O14" s="73" t="s">
        <v>220</v>
      </c>
      <c r="P14" s="73"/>
      <c r="Q14" s="73"/>
      <c r="R14" s="73"/>
      <c r="S14" s="73"/>
      <c r="T14" s="73"/>
      <c r="U14" s="46"/>
      <c r="V14" s="73" t="s">
        <v>221</v>
      </c>
      <c r="W14" s="73"/>
      <c r="X14" s="73"/>
      <c r="Y14" s="73"/>
      <c r="Z14" s="73"/>
      <c r="AA14" s="73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375.2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10.5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1.4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206.1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72" t="s">
        <v>223</v>
      </c>
      <c r="B23" s="72"/>
      <c r="C23" s="72"/>
      <c r="D23" s="72"/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72"/>
      <c r="Q23" s="72"/>
      <c r="R23" s="72"/>
      <c r="S23" s="72"/>
      <c r="T23" s="72"/>
      <c r="U23" s="72"/>
      <c r="V23" s="72"/>
      <c r="W23" s="72"/>
      <c r="X23" s="72"/>
      <c r="Y23" s="72"/>
      <c r="Z23" s="72"/>
      <c r="AA23" s="72"/>
      <c r="AB23" s="72"/>
      <c r="AC23" s="72"/>
      <c r="AD23" s="72"/>
      <c r="AE23" s="72"/>
      <c r="AF23" s="72"/>
      <c r="AG23" s="72"/>
      <c r="AH23" s="72"/>
      <c r="AI23" s="72"/>
      <c r="AJ23" s="72"/>
      <c r="AK23" s="72"/>
      <c r="AL23" s="72"/>
      <c r="AM23" s="72"/>
      <c r="AN23" s="72"/>
      <c r="AO23" s="72"/>
      <c r="AP23" s="72"/>
      <c r="AQ23" s="72"/>
      <c r="AR23" s="72"/>
      <c r="AS23" s="72"/>
      <c r="AT23" s="72"/>
      <c r="AU23" s="72"/>
      <c r="AV23" s="72"/>
      <c r="AW23" s="72"/>
      <c r="AX23" s="72"/>
      <c r="AY23" s="72"/>
      <c r="AZ23" s="72"/>
      <c r="BA23" s="72"/>
      <c r="BB23" s="72"/>
      <c r="BC23" s="72"/>
      <c r="BD23" s="72"/>
      <c r="BE23" s="72"/>
      <c r="BF23" s="72"/>
      <c r="BG23" s="72"/>
      <c r="BH23" s="72"/>
      <c r="BI23" s="72"/>
      <c r="BJ23" s="72"/>
    </row>
    <row r="24" spans="1:62" x14ac:dyDescent="0.3">
      <c r="A24" s="73" t="s">
        <v>224</v>
      </c>
      <c r="B24" s="73"/>
      <c r="C24" s="73"/>
      <c r="D24" s="73"/>
      <c r="E24" s="73"/>
      <c r="F24" s="73"/>
      <c r="G24" s="46"/>
      <c r="H24" s="73" t="s">
        <v>225</v>
      </c>
      <c r="I24" s="73"/>
      <c r="J24" s="73"/>
      <c r="K24" s="73"/>
      <c r="L24" s="73"/>
      <c r="M24" s="73"/>
      <c r="N24" s="46"/>
      <c r="O24" s="73" t="s">
        <v>226</v>
      </c>
      <c r="P24" s="73"/>
      <c r="Q24" s="73"/>
      <c r="R24" s="73"/>
      <c r="S24" s="73"/>
      <c r="T24" s="73"/>
      <c r="U24" s="46"/>
      <c r="V24" s="73" t="s">
        <v>227</v>
      </c>
      <c r="W24" s="73"/>
      <c r="X24" s="73"/>
      <c r="Y24" s="73"/>
      <c r="Z24" s="73"/>
      <c r="AA24" s="73"/>
      <c r="AB24" s="46"/>
      <c r="AC24" s="73" t="s">
        <v>228</v>
      </c>
      <c r="AD24" s="73"/>
      <c r="AE24" s="73"/>
      <c r="AF24" s="73"/>
      <c r="AG24" s="73"/>
      <c r="AH24" s="73"/>
      <c r="AI24" s="46"/>
      <c r="AJ24" s="73" t="s">
        <v>229</v>
      </c>
      <c r="AK24" s="73"/>
      <c r="AL24" s="73"/>
      <c r="AM24" s="73"/>
      <c r="AN24" s="73"/>
      <c r="AO24" s="73"/>
      <c r="AP24" s="46"/>
      <c r="AQ24" s="73" t="s">
        <v>230</v>
      </c>
      <c r="AR24" s="73"/>
      <c r="AS24" s="73"/>
      <c r="AT24" s="73"/>
      <c r="AU24" s="73"/>
      <c r="AV24" s="73"/>
      <c r="AW24" s="46"/>
      <c r="AX24" s="73" t="s">
        <v>231</v>
      </c>
      <c r="AY24" s="73"/>
      <c r="AZ24" s="73"/>
      <c r="BA24" s="73"/>
      <c r="BB24" s="73"/>
      <c r="BC24" s="73"/>
      <c r="BD24" s="46"/>
      <c r="BE24" s="73" t="s">
        <v>232</v>
      </c>
      <c r="BF24" s="73"/>
      <c r="BG24" s="73"/>
      <c r="BH24" s="73"/>
      <c r="BI24" s="73"/>
      <c r="BJ24" s="73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80.400000000000006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0.8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0.9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10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0.8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359.3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2.9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1.7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1.8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72" t="s">
        <v>234</v>
      </c>
      <c r="B33" s="72"/>
      <c r="C33" s="72"/>
      <c r="D33" s="72"/>
      <c r="E33" s="72"/>
      <c r="F33" s="72"/>
      <c r="G33" s="72"/>
      <c r="H33" s="72"/>
      <c r="I33" s="72"/>
      <c r="J33" s="72"/>
      <c r="K33" s="72"/>
      <c r="L33" s="72"/>
      <c r="M33" s="72"/>
      <c r="N33" s="72"/>
      <c r="O33" s="72"/>
      <c r="P33" s="72"/>
      <c r="Q33" s="72"/>
      <c r="R33" s="72"/>
      <c r="S33" s="72"/>
      <c r="T33" s="72"/>
      <c r="U33" s="72"/>
      <c r="V33" s="72"/>
      <c r="W33" s="72"/>
      <c r="X33" s="72"/>
      <c r="Y33" s="72"/>
      <c r="Z33" s="72"/>
      <c r="AA33" s="72"/>
      <c r="AB33" s="72"/>
      <c r="AC33" s="72"/>
      <c r="AD33" s="72"/>
      <c r="AE33" s="72"/>
      <c r="AF33" s="72"/>
      <c r="AG33" s="72"/>
      <c r="AH33" s="72"/>
      <c r="AI33" s="72"/>
      <c r="AJ33" s="72"/>
      <c r="AK33" s="72"/>
      <c r="AL33" s="72"/>
      <c r="AM33" s="72"/>
      <c r="AN33" s="72"/>
      <c r="AO33" s="72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73" t="s">
        <v>235</v>
      </c>
      <c r="B34" s="73"/>
      <c r="C34" s="73"/>
      <c r="D34" s="73"/>
      <c r="E34" s="73"/>
      <c r="F34" s="73"/>
      <c r="G34" s="46"/>
      <c r="H34" s="73" t="s">
        <v>236</v>
      </c>
      <c r="I34" s="73"/>
      <c r="J34" s="73"/>
      <c r="K34" s="73"/>
      <c r="L34" s="73"/>
      <c r="M34" s="73"/>
      <c r="N34" s="46"/>
      <c r="O34" s="73" t="s">
        <v>237</v>
      </c>
      <c r="P34" s="73"/>
      <c r="Q34" s="73"/>
      <c r="R34" s="73"/>
      <c r="S34" s="73"/>
      <c r="T34" s="73"/>
      <c r="U34" s="46"/>
      <c r="V34" s="73" t="s">
        <v>238</v>
      </c>
      <c r="W34" s="73"/>
      <c r="X34" s="73"/>
      <c r="Y34" s="73"/>
      <c r="Z34" s="73"/>
      <c r="AA34" s="73"/>
      <c r="AB34" s="46"/>
      <c r="AC34" s="73" t="s">
        <v>239</v>
      </c>
      <c r="AD34" s="73"/>
      <c r="AE34" s="73"/>
      <c r="AF34" s="73"/>
      <c r="AG34" s="73"/>
      <c r="AH34" s="73"/>
      <c r="AI34" s="46"/>
      <c r="AJ34" s="73" t="s">
        <v>240</v>
      </c>
      <c r="AK34" s="73"/>
      <c r="AL34" s="73"/>
      <c r="AM34" s="73"/>
      <c r="AN34" s="73"/>
      <c r="AO34" s="73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284.5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620.29999999999995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2827.4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2424.4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87.9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93.8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72" t="s">
        <v>241</v>
      </c>
      <c r="B43" s="72"/>
      <c r="C43" s="72"/>
      <c r="D43" s="72"/>
      <c r="E43" s="72"/>
      <c r="F43" s="72"/>
      <c r="G43" s="72"/>
      <c r="H43" s="72"/>
      <c r="I43" s="72"/>
      <c r="J43" s="72"/>
      <c r="K43" s="72"/>
      <c r="L43" s="72"/>
      <c r="M43" s="72"/>
      <c r="N43" s="72"/>
      <c r="O43" s="72"/>
      <c r="P43" s="72"/>
      <c r="Q43" s="72"/>
      <c r="R43" s="72"/>
      <c r="S43" s="72"/>
      <c r="T43" s="72"/>
      <c r="U43" s="72"/>
      <c r="V43" s="72"/>
      <c r="W43" s="72"/>
      <c r="X43" s="72"/>
      <c r="Y43" s="72"/>
      <c r="Z43" s="72"/>
      <c r="AA43" s="72"/>
      <c r="AB43" s="72"/>
      <c r="AC43" s="72"/>
      <c r="AD43" s="72"/>
      <c r="AE43" s="72"/>
      <c r="AF43" s="72"/>
      <c r="AG43" s="72"/>
      <c r="AH43" s="72"/>
      <c r="AI43" s="72"/>
      <c r="AJ43" s="72"/>
      <c r="AK43" s="72"/>
      <c r="AL43" s="72"/>
      <c r="AM43" s="72"/>
      <c r="AN43" s="72"/>
      <c r="AO43" s="72"/>
      <c r="AP43" s="72"/>
      <c r="AQ43" s="72"/>
      <c r="AR43" s="72"/>
      <c r="AS43" s="72"/>
      <c r="AT43" s="72"/>
      <c r="AU43" s="72"/>
      <c r="AV43" s="72"/>
      <c r="AW43" s="72"/>
      <c r="AX43" s="72"/>
      <c r="AY43" s="72"/>
      <c r="AZ43" s="72"/>
      <c r="BA43" s="72"/>
      <c r="BB43" s="72"/>
      <c r="BC43" s="72"/>
      <c r="BD43" s="72"/>
      <c r="BE43" s="72"/>
      <c r="BF43" s="72"/>
      <c r="BG43" s="72"/>
      <c r="BH43" s="72"/>
      <c r="BI43" s="72"/>
      <c r="BJ43" s="72"/>
      <c r="BK43" s="46"/>
    </row>
    <row r="44" spans="1:68" x14ac:dyDescent="0.3">
      <c r="A44" s="73" t="s">
        <v>242</v>
      </c>
      <c r="B44" s="73"/>
      <c r="C44" s="73"/>
      <c r="D44" s="73"/>
      <c r="E44" s="73"/>
      <c r="F44" s="73"/>
      <c r="G44" s="46"/>
      <c r="H44" s="73" t="s">
        <v>243</v>
      </c>
      <c r="I44" s="73"/>
      <c r="J44" s="73"/>
      <c r="K44" s="73"/>
      <c r="L44" s="73"/>
      <c r="M44" s="73"/>
      <c r="N44" s="46"/>
      <c r="O44" s="73" t="s">
        <v>244</v>
      </c>
      <c r="P44" s="73"/>
      <c r="Q44" s="73"/>
      <c r="R44" s="73"/>
      <c r="S44" s="73"/>
      <c r="T44" s="73"/>
      <c r="U44" s="46"/>
      <c r="V44" s="73" t="s">
        <v>245</v>
      </c>
      <c r="W44" s="73"/>
      <c r="X44" s="73"/>
      <c r="Y44" s="73"/>
      <c r="Z44" s="73"/>
      <c r="AA44" s="73"/>
      <c r="AB44" s="46"/>
      <c r="AC44" s="73" t="s">
        <v>246</v>
      </c>
      <c r="AD44" s="73"/>
      <c r="AE44" s="73"/>
      <c r="AF44" s="73"/>
      <c r="AG44" s="73"/>
      <c r="AH44" s="73"/>
      <c r="AI44" s="46"/>
      <c r="AJ44" s="73" t="s">
        <v>247</v>
      </c>
      <c r="AK44" s="73"/>
      <c r="AL44" s="73"/>
      <c r="AM44" s="73"/>
      <c r="AN44" s="73"/>
      <c r="AO44" s="73"/>
      <c r="AP44" s="46"/>
      <c r="AQ44" s="73" t="s">
        <v>248</v>
      </c>
      <c r="AR44" s="73"/>
      <c r="AS44" s="73"/>
      <c r="AT44" s="73"/>
      <c r="AU44" s="73"/>
      <c r="AV44" s="73"/>
      <c r="AW44" s="46"/>
      <c r="AX44" s="73" t="s">
        <v>249</v>
      </c>
      <c r="AY44" s="73"/>
      <c r="AZ44" s="73"/>
      <c r="BA44" s="73"/>
      <c r="BB44" s="73"/>
      <c r="BC44" s="73"/>
      <c r="BD44" s="46"/>
      <c r="BE44" s="73" t="s">
        <v>250</v>
      </c>
      <c r="BF44" s="73"/>
      <c r="BG44" s="73"/>
      <c r="BH44" s="73"/>
      <c r="BI44" s="73"/>
      <c r="BJ44" s="73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9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5.4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898.1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0.1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1.5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75.7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35.1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sqref="A1:BP46"/>
    </sheetView>
  </sheetViews>
  <sheetFormatPr defaultColWidth="9" defaultRowHeight="16.5" x14ac:dyDescent="0.3"/>
  <cols>
    <col min="1" max="2" width="9" style="61" customWidth="1"/>
    <col min="3" max="13" width="9" style="61"/>
    <col min="14" max="19" width="9" style="61" customWidth="1"/>
    <col min="20" max="20" width="9" style="61"/>
    <col min="21" max="21" width="9" style="61" customWidth="1"/>
    <col min="22" max="16384" width="9" style="61"/>
  </cols>
  <sheetData>
    <row r="1" spans="1:68" x14ac:dyDescent="0.3">
      <c r="A1" s="69" t="s">
        <v>276</v>
      </c>
      <c r="B1" s="68" t="s">
        <v>278</v>
      </c>
      <c r="C1" s="68"/>
      <c r="D1" s="68"/>
      <c r="E1" s="68"/>
      <c r="F1" s="68"/>
      <c r="G1" s="69" t="s">
        <v>277</v>
      </c>
      <c r="H1" s="68" t="s">
        <v>279</v>
      </c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  <c r="X1" s="68"/>
      <c r="Y1" s="68"/>
      <c r="Z1" s="68"/>
      <c r="AA1" s="68"/>
      <c r="AB1" s="69"/>
      <c r="AC1" s="69"/>
      <c r="AD1" s="69"/>
      <c r="AE1" s="69"/>
      <c r="AF1" s="69"/>
      <c r="AG1" s="69"/>
      <c r="AH1" s="69"/>
      <c r="AI1" s="69"/>
      <c r="AJ1" s="69"/>
      <c r="AK1" s="69"/>
      <c r="AL1" s="69"/>
      <c r="AM1" s="69"/>
      <c r="AN1" s="69"/>
      <c r="AO1" s="69"/>
      <c r="AP1" s="69"/>
      <c r="AQ1" s="69"/>
      <c r="AR1" s="69"/>
      <c r="AS1" s="69"/>
      <c r="AT1" s="69"/>
      <c r="AU1" s="69"/>
      <c r="AV1" s="69"/>
      <c r="AW1" s="69"/>
      <c r="AX1" s="69"/>
      <c r="AY1" s="69"/>
      <c r="AZ1" s="69"/>
      <c r="BA1" s="69"/>
      <c r="BB1" s="69"/>
      <c r="BC1" s="69"/>
      <c r="BD1" s="69"/>
      <c r="BE1" s="69"/>
      <c r="BF1" s="69"/>
      <c r="BG1" s="69"/>
      <c r="BH1" s="69"/>
      <c r="BI1" s="69"/>
      <c r="BJ1" s="69"/>
      <c r="BK1" s="69"/>
      <c r="BL1" s="69"/>
      <c r="BM1" s="69"/>
      <c r="BN1" s="69"/>
      <c r="BO1" s="69"/>
      <c r="BP1" s="69"/>
    </row>
    <row r="2" spans="1:68" x14ac:dyDescent="0.3">
      <c r="A2" s="69"/>
      <c r="B2" s="69"/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/>
      <c r="AA2" s="69"/>
      <c r="AB2" s="69"/>
      <c r="AC2" s="69"/>
      <c r="AD2" s="69"/>
      <c r="AE2" s="69"/>
      <c r="AF2" s="69"/>
      <c r="AG2" s="69"/>
      <c r="AH2" s="69"/>
      <c r="AI2" s="69"/>
      <c r="AJ2" s="69"/>
      <c r="AK2" s="69"/>
      <c r="AL2" s="69"/>
      <c r="AM2" s="69"/>
      <c r="AN2" s="69"/>
      <c r="AO2" s="69"/>
      <c r="AP2" s="69"/>
      <c r="AQ2" s="69"/>
      <c r="AR2" s="69"/>
      <c r="AS2" s="69"/>
      <c r="AT2" s="69"/>
      <c r="AU2" s="69"/>
      <c r="AV2" s="69"/>
      <c r="AW2" s="69"/>
      <c r="AX2" s="69"/>
      <c r="AY2" s="69"/>
      <c r="AZ2" s="69"/>
      <c r="BA2" s="69"/>
      <c r="BB2" s="69"/>
      <c r="BC2" s="69"/>
      <c r="BD2" s="69"/>
      <c r="BE2" s="69"/>
      <c r="BF2" s="69"/>
      <c r="BG2" s="69"/>
      <c r="BH2" s="69"/>
      <c r="BI2" s="69"/>
      <c r="BJ2" s="69"/>
      <c r="BK2" s="69"/>
      <c r="BL2" s="69"/>
      <c r="BM2" s="69"/>
      <c r="BN2" s="69"/>
      <c r="BO2" s="69"/>
      <c r="BP2" s="69"/>
    </row>
    <row r="3" spans="1:68" x14ac:dyDescent="0.3">
      <c r="A3" s="67" t="s">
        <v>197</v>
      </c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8"/>
      <c r="AB3" s="69"/>
      <c r="AC3" s="69"/>
      <c r="AD3" s="69"/>
      <c r="AE3" s="69"/>
      <c r="AF3" s="69"/>
      <c r="AG3" s="69"/>
      <c r="AH3" s="69"/>
      <c r="AI3" s="69"/>
      <c r="AJ3" s="69"/>
      <c r="AK3" s="69"/>
      <c r="AL3" s="69"/>
      <c r="AM3" s="69"/>
      <c r="AN3" s="69"/>
      <c r="AO3" s="69"/>
      <c r="AP3" s="69"/>
      <c r="AQ3" s="69"/>
      <c r="AR3" s="69"/>
      <c r="AS3" s="69"/>
      <c r="AT3" s="69"/>
      <c r="AU3" s="69"/>
      <c r="AV3" s="69"/>
      <c r="AW3" s="69"/>
      <c r="AX3" s="69"/>
      <c r="AY3" s="69"/>
      <c r="AZ3" s="69"/>
      <c r="BA3" s="69"/>
      <c r="BB3" s="69"/>
      <c r="BC3" s="69"/>
      <c r="BD3" s="69"/>
      <c r="BE3" s="69"/>
      <c r="BF3" s="69"/>
      <c r="BG3" s="69"/>
      <c r="BH3" s="69"/>
      <c r="BI3" s="69"/>
      <c r="BJ3" s="69"/>
      <c r="BK3" s="69"/>
      <c r="BL3" s="69"/>
      <c r="BM3" s="69"/>
      <c r="BN3" s="69"/>
      <c r="BO3" s="69"/>
      <c r="BP3" s="69"/>
    </row>
    <row r="4" spans="1:68" x14ac:dyDescent="0.3">
      <c r="A4" s="70" t="s">
        <v>56</v>
      </c>
      <c r="B4" s="70"/>
      <c r="C4" s="70"/>
      <c r="D4" s="68"/>
      <c r="E4" s="63" t="s">
        <v>198</v>
      </c>
      <c r="F4" s="64"/>
      <c r="G4" s="64"/>
      <c r="H4" s="65"/>
      <c r="I4" s="68"/>
      <c r="J4" s="63" t="s">
        <v>199</v>
      </c>
      <c r="K4" s="64"/>
      <c r="L4" s="65"/>
      <c r="M4" s="68"/>
      <c r="N4" s="70" t="s">
        <v>200</v>
      </c>
      <c r="O4" s="70"/>
      <c r="P4" s="70"/>
      <c r="Q4" s="70"/>
      <c r="R4" s="70"/>
      <c r="S4" s="70"/>
      <c r="T4" s="68"/>
      <c r="U4" s="70" t="s">
        <v>201</v>
      </c>
      <c r="V4" s="70"/>
      <c r="W4" s="70"/>
      <c r="X4" s="70"/>
      <c r="Y4" s="70"/>
      <c r="Z4" s="70"/>
      <c r="AA4" s="68"/>
      <c r="AB4" s="69"/>
      <c r="AC4" s="69"/>
      <c r="AD4" s="69"/>
      <c r="AE4" s="69"/>
      <c r="AF4" s="69"/>
      <c r="AG4" s="69"/>
      <c r="AH4" s="69"/>
      <c r="AI4" s="69"/>
      <c r="AJ4" s="69"/>
      <c r="AK4" s="69"/>
      <c r="AL4" s="69"/>
      <c r="AM4" s="69"/>
      <c r="AN4" s="69"/>
      <c r="AO4" s="69"/>
      <c r="AP4" s="69"/>
      <c r="AQ4" s="69"/>
      <c r="AR4" s="69"/>
      <c r="AS4" s="69"/>
      <c r="AT4" s="69"/>
      <c r="AU4" s="69"/>
      <c r="AV4" s="69"/>
      <c r="AW4" s="69"/>
      <c r="AX4" s="69"/>
      <c r="AY4" s="69"/>
      <c r="AZ4" s="69"/>
      <c r="BA4" s="69"/>
      <c r="BB4" s="69"/>
      <c r="BC4" s="69"/>
      <c r="BD4" s="69"/>
      <c r="BE4" s="69"/>
      <c r="BF4" s="69"/>
      <c r="BG4" s="69"/>
      <c r="BH4" s="69"/>
      <c r="BI4" s="69"/>
      <c r="BJ4" s="69"/>
      <c r="BK4" s="69"/>
      <c r="BL4" s="69"/>
      <c r="BM4" s="69"/>
      <c r="BN4" s="69"/>
      <c r="BO4" s="69"/>
      <c r="BP4" s="69"/>
    </row>
    <row r="5" spans="1:68" x14ac:dyDescent="0.3">
      <c r="A5" s="70"/>
      <c r="B5" s="70" t="s">
        <v>202</v>
      </c>
      <c r="C5" s="70" t="s">
        <v>203</v>
      </c>
      <c r="D5" s="68"/>
      <c r="E5" s="70"/>
      <c r="F5" s="70" t="s">
        <v>204</v>
      </c>
      <c r="G5" s="70" t="s">
        <v>205</v>
      </c>
      <c r="H5" s="70" t="s">
        <v>200</v>
      </c>
      <c r="I5" s="68"/>
      <c r="J5" s="70"/>
      <c r="K5" s="70" t="s">
        <v>206</v>
      </c>
      <c r="L5" s="70" t="s">
        <v>207</v>
      </c>
      <c r="M5" s="68"/>
      <c r="N5" s="70"/>
      <c r="O5" s="70" t="s">
        <v>208</v>
      </c>
      <c r="P5" s="70" t="s">
        <v>209</v>
      </c>
      <c r="Q5" s="70" t="s">
        <v>210</v>
      </c>
      <c r="R5" s="70" t="s">
        <v>211</v>
      </c>
      <c r="S5" s="70" t="s">
        <v>203</v>
      </c>
      <c r="T5" s="68"/>
      <c r="U5" s="70"/>
      <c r="V5" s="70" t="s">
        <v>208</v>
      </c>
      <c r="W5" s="70" t="s">
        <v>209</v>
      </c>
      <c r="X5" s="70" t="s">
        <v>210</v>
      </c>
      <c r="Y5" s="70" t="s">
        <v>211</v>
      </c>
      <c r="Z5" s="70" t="s">
        <v>203</v>
      </c>
      <c r="AA5" s="68"/>
      <c r="AB5" s="69"/>
      <c r="AC5" s="69"/>
      <c r="AD5" s="69"/>
      <c r="AE5" s="69"/>
      <c r="AF5" s="69"/>
      <c r="AG5" s="69"/>
      <c r="AH5" s="69"/>
      <c r="AI5" s="69"/>
      <c r="AJ5" s="69"/>
      <c r="AK5" s="69"/>
      <c r="AL5" s="69"/>
      <c r="AM5" s="69"/>
      <c r="AN5" s="69"/>
      <c r="AO5" s="69"/>
      <c r="AP5" s="69"/>
      <c r="AQ5" s="69"/>
      <c r="AR5" s="69"/>
      <c r="AS5" s="69"/>
      <c r="AT5" s="69"/>
      <c r="AU5" s="69"/>
      <c r="AV5" s="69"/>
      <c r="AW5" s="69"/>
      <c r="AX5" s="69"/>
      <c r="AY5" s="69"/>
      <c r="AZ5" s="69"/>
      <c r="BA5" s="69"/>
      <c r="BB5" s="69"/>
      <c r="BC5" s="69"/>
      <c r="BD5" s="69"/>
      <c r="BE5" s="69"/>
      <c r="BF5" s="69"/>
      <c r="BG5" s="69"/>
      <c r="BH5" s="69"/>
      <c r="BI5" s="69"/>
      <c r="BJ5" s="69"/>
      <c r="BK5" s="69"/>
      <c r="BL5" s="69"/>
      <c r="BM5" s="69"/>
      <c r="BN5" s="69"/>
      <c r="BO5" s="69"/>
      <c r="BP5" s="69"/>
    </row>
    <row r="6" spans="1:68" x14ac:dyDescent="0.3">
      <c r="A6" s="70" t="s">
        <v>56</v>
      </c>
      <c r="B6" s="70">
        <v>1800</v>
      </c>
      <c r="C6" s="70">
        <v>998</v>
      </c>
      <c r="D6" s="68"/>
      <c r="E6" s="70" t="s">
        <v>212</v>
      </c>
      <c r="F6" s="70">
        <v>55</v>
      </c>
      <c r="G6" s="70">
        <v>15</v>
      </c>
      <c r="H6" s="70">
        <v>7</v>
      </c>
      <c r="I6" s="68"/>
      <c r="J6" s="70" t="s">
        <v>212</v>
      </c>
      <c r="K6" s="70">
        <v>0.1</v>
      </c>
      <c r="L6" s="70">
        <v>4</v>
      </c>
      <c r="M6" s="68"/>
      <c r="N6" s="70" t="s">
        <v>213</v>
      </c>
      <c r="O6" s="70">
        <v>40</v>
      </c>
      <c r="P6" s="70">
        <v>50</v>
      </c>
      <c r="Q6" s="70">
        <v>0</v>
      </c>
      <c r="R6" s="70">
        <v>0</v>
      </c>
      <c r="S6" s="70">
        <v>32.4</v>
      </c>
      <c r="T6" s="68"/>
      <c r="U6" s="70" t="s">
        <v>214</v>
      </c>
      <c r="V6" s="70">
        <v>0</v>
      </c>
      <c r="W6" s="70">
        <v>0</v>
      </c>
      <c r="X6" s="70">
        <v>20</v>
      </c>
      <c r="Y6" s="70">
        <v>0</v>
      </c>
      <c r="Z6" s="70">
        <v>15.9</v>
      </c>
      <c r="AA6" s="68"/>
      <c r="AB6" s="69"/>
      <c r="AC6" s="69"/>
      <c r="AD6" s="69"/>
      <c r="AE6" s="69"/>
      <c r="AF6" s="69"/>
      <c r="AG6" s="69"/>
      <c r="AH6" s="69"/>
      <c r="AI6" s="69"/>
      <c r="AJ6" s="69"/>
      <c r="AK6" s="69"/>
      <c r="AL6" s="69"/>
      <c r="AM6" s="69"/>
      <c r="AN6" s="69"/>
      <c r="AO6" s="69"/>
      <c r="AP6" s="69"/>
      <c r="AQ6" s="69"/>
      <c r="AR6" s="69"/>
      <c r="AS6" s="69"/>
      <c r="AT6" s="69"/>
      <c r="AU6" s="69"/>
      <c r="AV6" s="69"/>
      <c r="AW6" s="69"/>
      <c r="AX6" s="69"/>
      <c r="AY6" s="69"/>
      <c r="AZ6" s="69"/>
      <c r="BA6" s="69"/>
      <c r="BB6" s="69"/>
      <c r="BC6" s="69"/>
      <c r="BD6" s="69"/>
      <c r="BE6" s="69"/>
      <c r="BF6" s="69"/>
      <c r="BG6" s="69"/>
      <c r="BH6" s="69"/>
      <c r="BI6" s="69"/>
      <c r="BJ6" s="69"/>
      <c r="BK6" s="69"/>
      <c r="BL6" s="69"/>
      <c r="BM6" s="69"/>
      <c r="BN6" s="69"/>
      <c r="BO6" s="69"/>
      <c r="BP6" s="69"/>
    </row>
    <row r="7" spans="1:68" x14ac:dyDescent="0.3">
      <c r="A7" s="68"/>
      <c r="B7" s="68"/>
      <c r="C7" s="68"/>
      <c r="D7" s="68"/>
      <c r="E7" s="70" t="s">
        <v>215</v>
      </c>
      <c r="F7" s="70">
        <v>65</v>
      </c>
      <c r="G7" s="70">
        <v>30</v>
      </c>
      <c r="H7" s="70">
        <v>20</v>
      </c>
      <c r="I7" s="68"/>
      <c r="J7" s="70" t="s">
        <v>215</v>
      </c>
      <c r="K7" s="70">
        <v>1</v>
      </c>
      <c r="L7" s="70">
        <v>10</v>
      </c>
      <c r="M7" s="68"/>
      <c r="N7" s="68"/>
      <c r="O7" s="68"/>
      <c r="P7" s="68"/>
      <c r="Q7" s="68"/>
      <c r="R7" s="68"/>
      <c r="S7" s="68"/>
      <c r="T7" s="68"/>
      <c r="U7" s="68"/>
      <c r="V7" s="68"/>
      <c r="W7" s="68"/>
      <c r="X7" s="68"/>
      <c r="Y7" s="68"/>
      <c r="Z7" s="68"/>
      <c r="AA7" s="68"/>
      <c r="AB7" s="69"/>
      <c r="AC7" s="69"/>
      <c r="AD7" s="69"/>
      <c r="AE7" s="69"/>
      <c r="AF7" s="69"/>
      <c r="AG7" s="69"/>
      <c r="AH7" s="69"/>
      <c r="AI7" s="69"/>
      <c r="AJ7" s="69"/>
      <c r="AK7" s="69"/>
      <c r="AL7" s="69"/>
      <c r="AM7" s="69"/>
      <c r="AN7" s="69"/>
      <c r="AO7" s="69"/>
      <c r="AP7" s="69"/>
      <c r="AQ7" s="69"/>
      <c r="AR7" s="69"/>
      <c r="AS7" s="69"/>
      <c r="AT7" s="69"/>
      <c r="AU7" s="69"/>
      <c r="AV7" s="69"/>
      <c r="AW7" s="69"/>
      <c r="AX7" s="69"/>
      <c r="AY7" s="69"/>
      <c r="AZ7" s="69"/>
      <c r="BA7" s="69"/>
      <c r="BB7" s="69"/>
      <c r="BC7" s="69"/>
      <c r="BD7" s="69"/>
      <c r="BE7" s="69"/>
      <c r="BF7" s="69"/>
      <c r="BG7" s="69"/>
      <c r="BH7" s="69"/>
      <c r="BI7" s="69"/>
      <c r="BJ7" s="69"/>
      <c r="BK7" s="69"/>
      <c r="BL7" s="69"/>
      <c r="BM7" s="69"/>
      <c r="BN7" s="69"/>
      <c r="BO7" s="69"/>
      <c r="BP7" s="69"/>
    </row>
    <row r="8" spans="1:68" x14ac:dyDescent="0.3">
      <c r="A8" s="68"/>
      <c r="B8" s="68"/>
      <c r="C8" s="68"/>
      <c r="D8" s="68"/>
      <c r="E8" s="70" t="s">
        <v>216</v>
      </c>
      <c r="F8" s="70">
        <v>75.599999999999994</v>
      </c>
      <c r="G8" s="70">
        <v>10</v>
      </c>
      <c r="H8" s="70">
        <v>14.4</v>
      </c>
      <c r="I8" s="68"/>
      <c r="J8" s="70" t="s">
        <v>216</v>
      </c>
      <c r="K8" s="70">
        <v>5.2</v>
      </c>
      <c r="L8" s="70">
        <v>14.3</v>
      </c>
      <c r="M8" s="68"/>
      <c r="N8" s="68"/>
      <c r="O8" s="68"/>
      <c r="P8" s="68"/>
      <c r="Q8" s="68"/>
      <c r="R8" s="68"/>
      <c r="S8" s="68"/>
      <c r="T8" s="68"/>
      <c r="U8" s="68"/>
      <c r="V8" s="68"/>
      <c r="W8" s="68"/>
      <c r="X8" s="68"/>
      <c r="Y8" s="68"/>
      <c r="Z8" s="68"/>
      <c r="AA8" s="68"/>
      <c r="AB8" s="69"/>
      <c r="AC8" s="69"/>
      <c r="AD8" s="69"/>
      <c r="AE8" s="69"/>
      <c r="AF8" s="69"/>
      <c r="AG8" s="69"/>
      <c r="AH8" s="69"/>
      <c r="AI8" s="69"/>
      <c r="AJ8" s="69"/>
      <c r="AK8" s="69"/>
      <c r="AL8" s="69"/>
      <c r="AM8" s="69"/>
      <c r="AN8" s="69"/>
      <c r="AO8" s="69"/>
      <c r="AP8" s="69"/>
      <c r="AQ8" s="69"/>
      <c r="AR8" s="69"/>
      <c r="AS8" s="69"/>
      <c r="AT8" s="69"/>
      <c r="AU8" s="69"/>
      <c r="AV8" s="69"/>
      <c r="AW8" s="69"/>
      <c r="AX8" s="69"/>
      <c r="AY8" s="69"/>
      <c r="AZ8" s="69"/>
      <c r="BA8" s="69"/>
      <c r="BB8" s="69"/>
      <c r="BC8" s="69"/>
      <c r="BD8" s="69"/>
      <c r="BE8" s="69"/>
      <c r="BF8" s="69"/>
      <c r="BG8" s="69"/>
      <c r="BH8" s="69"/>
      <c r="BI8" s="69"/>
      <c r="BJ8" s="69"/>
      <c r="BK8" s="69"/>
      <c r="BL8" s="69"/>
      <c r="BM8" s="69"/>
      <c r="BN8" s="69"/>
      <c r="BO8" s="69"/>
      <c r="BP8" s="69"/>
    </row>
    <row r="9" spans="1:68" x14ac:dyDescent="0.3">
      <c r="A9" s="69"/>
      <c r="B9" s="69"/>
      <c r="C9" s="69"/>
      <c r="D9" s="69"/>
      <c r="E9" s="69"/>
      <c r="F9" s="69"/>
      <c r="G9" s="69"/>
      <c r="H9" s="69"/>
      <c r="I9" s="69"/>
      <c r="J9" s="69"/>
      <c r="K9" s="69"/>
      <c r="L9" s="69"/>
      <c r="M9" s="69"/>
      <c r="N9" s="69"/>
      <c r="O9" s="69"/>
      <c r="P9" s="69"/>
      <c r="Q9" s="69"/>
      <c r="R9" s="69"/>
      <c r="S9" s="69"/>
      <c r="T9" s="69"/>
      <c r="U9" s="69"/>
      <c r="V9" s="69"/>
      <c r="W9" s="69"/>
      <c r="X9" s="69"/>
      <c r="Y9" s="69"/>
      <c r="Z9" s="69"/>
      <c r="AA9" s="69"/>
      <c r="AB9" s="69"/>
      <c r="AC9" s="69"/>
      <c r="AD9" s="69"/>
      <c r="AE9" s="69"/>
      <c r="AF9" s="69"/>
      <c r="AG9" s="69"/>
      <c r="AH9" s="69"/>
      <c r="AI9" s="69"/>
      <c r="AJ9" s="69"/>
      <c r="AK9" s="69"/>
      <c r="AL9" s="69"/>
      <c r="AM9" s="69"/>
      <c r="AN9" s="69"/>
      <c r="AO9" s="69"/>
      <c r="AP9" s="69"/>
      <c r="AQ9" s="69"/>
      <c r="AR9" s="69"/>
      <c r="AS9" s="69"/>
      <c r="AT9" s="69"/>
      <c r="AU9" s="69"/>
      <c r="AV9" s="69"/>
      <c r="AW9" s="69"/>
      <c r="AX9" s="69"/>
      <c r="AY9" s="69"/>
      <c r="AZ9" s="69"/>
      <c r="BA9" s="69"/>
      <c r="BB9" s="69"/>
      <c r="BC9" s="69"/>
      <c r="BD9" s="69"/>
      <c r="BE9" s="69"/>
      <c r="BF9" s="69"/>
      <c r="BG9" s="69"/>
      <c r="BH9" s="69"/>
      <c r="BI9" s="69"/>
      <c r="BJ9" s="69"/>
      <c r="BK9" s="69"/>
      <c r="BL9" s="69"/>
      <c r="BM9" s="69"/>
      <c r="BN9" s="69"/>
      <c r="BO9" s="69"/>
      <c r="BP9" s="69"/>
    </row>
    <row r="10" spans="1:68" x14ac:dyDescent="0.3">
      <c r="A10" s="69"/>
      <c r="B10" s="69"/>
      <c r="C10" s="69"/>
      <c r="D10" s="69"/>
      <c r="E10" s="69"/>
      <c r="F10" s="69"/>
      <c r="G10" s="69"/>
      <c r="H10" s="69"/>
      <c r="I10" s="69"/>
      <c r="J10" s="69"/>
      <c r="K10" s="69"/>
      <c r="L10" s="69"/>
      <c r="M10" s="69"/>
      <c r="N10" s="69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9"/>
      <c r="AA10" s="69"/>
      <c r="AB10" s="69"/>
      <c r="AC10" s="69"/>
      <c r="AD10" s="69"/>
      <c r="AE10" s="69"/>
      <c r="AF10" s="69"/>
      <c r="AG10" s="69"/>
      <c r="AH10" s="69"/>
      <c r="AI10" s="69"/>
      <c r="AJ10" s="69"/>
      <c r="AK10" s="69"/>
      <c r="AL10" s="69"/>
      <c r="AM10" s="69"/>
      <c r="AN10" s="69"/>
      <c r="AO10" s="69"/>
      <c r="AP10" s="69"/>
      <c r="AQ10" s="69"/>
      <c r="AR10" s="69"/>
      <c r="AS10" s="69"/>
      <c r="AT10" s="69"/>
      <c r="AU10" s="69"/>
      <c r="AV10" s="69"/>
      <c r="AW10" s="69"/>
      <c r="AX10" s="69"/>
      <c r="AY10" s="69"/>
      <c r="AZ10" s="69"/>
      <c r="BA10" s="69"/>
      <c r="BB10" s="69"/>
      <c r="BC10" s="69"/>
      <c r="BD10" s="69"/>
      <c r="BE10" s="69"/>
      <c r="BF10" s="69"/>
      <c r="BG10" s="69"/>
      <c r="BH10" s="69"/>
      <c r="BI10" s="69"/>
      <c r="BJ10" s="69"/>
      <c r="BK10" s="69"/>
      <c r="BL10" s="69"/>
      <c r="BM10" s="69"/>
      <c r="BN10" s="69"/>
      <c r="BO10" s="69"/>
      <c r="BP10" s="69"/>
    </row>
    <row r="11" spans="1:68" x14ac:dyDescent="0.3">
      <c r="A11" s="69"/>
      <c r="B11" s="69"/>
      <c r="C11" s="69"/>
      <c r="D11" s="69"/>
      <c r="E11" s="69"/>
      <c r="F11" s="69"/>
      <c r="G11" s="69"/>
      <c r="H11" s="69"/>
      <c r="I11" s="69"/>
      <c r="J11" s="69"/>
      <c r="K11" s="69"/>
      <c r="L11" s="69"/>
      <c r="M11" s="69"/>
      <c r="N11" s="69"/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  <c r="AA11" s="69"/>
      <c r="AB11" s="69"/>
      <c r="AC11" s="69"/>
      <c r="AD11" s="69"/>
      <c r="AE11" s="69"/>
      <c r="AF11" s="69"/>
      <c r="AG11" s="69"/>
      <c r="AH11" s="69"/>
      <c r="AI11" s="69"/>
      <c r="AJ11" s="69"/>
      <c r="AK11" s="69"/>
      <c r="AL11" s="69"/>
      <c r="AM11" s="69"/>
      <c r="AN11" s="69"/>
      <c r="AO11" s="69"/>
      <c r="AP11" s="69"/>
      <c r="AQ11" s="69"/>
      <c r="AR11" s="69"/>
      <c r="AS11" s="69"/>
      <c r="AT11" s="69"/>
      <c r="AU11" s="69"/>
      <c r="AV11" s="69"/>
      <c r="AW11" s="69"/>
      <c r="AX11" s="69"/>
      <c r="AY11" s="69"/>
      <c r="AZ11" s="69"/>
      <c r="BA11" s="69"/>
      <c r="BB11" s="69"/>
      <c r="BC11" s="69"/>
      <c r="BD11" s="69"/>
      <c r="BE11" s="69"/>
      <c r="BF11" s="69"/>
      <c r="BG11" s="69"/>
      <c r="BH11" s="69"/>
      <c r="BI11" s="69"/>
      <c r="BJ11" s="69"/>
      <c r="BK11" s="69"/>
      <c r="BL11" s="69"/>
      <c r="BM11" s="69"/>
      <c r="BN11" s="69"/>
      <c r="BO11" s="69"/>
      <c r="BP11" s="69"/>
    </row>
    <row r="12" spans="1:68" x14ac:dyDescent="0.3">
      <c r="A12" s="69"/>
      <c r="B12" s="69"/>
      <c r="C12" s="69"/>
      <c r="D12" s="69"/>
      <c r="E12" s="69"/>
      <c r="F12" s="69"/>
      <c r="G12" s="69"/>
      <c r="H12" s="69"/>
      <c r="I12" s="69"/>
      <c r="J12" s="69"/>
      <c r="K12" s="69"/>
      <c r="L12" s="69"/>
      <c r="M12" s="69"/>
      <c r="N12" s="69"/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69"/>
      <c r="Z12" s="69"/>
      <c r="AA12" s="69"/>
      <c r="AB12" s="69"/>
      <c r="AC12" s="69"/>
      <c r="AD12" s="69"/>
      <c r="AE12" s="69"/>
      <c r="AF12" s="69"/>
      <c r="AG12" s="69"/>
      <c r="AH12" s="69"/>
      <c r="AI12" s="69"/>
      <c r="AJ12" s="69"/>
      <c r="AK12" s="69"/>
      <c r="AL12" s="69"/>
      <c r="AM12" s="69"/>
      <c r="AN12" s="69"/>
      <c r="AO12" s="69"/>
      <c r="AP12" s="69"/>
      <c r="AQ12" s="69"/>
      <c r="AR12" s="69"/>
      <c r="AS12" s="69"/>
      <c r="AT12" s="69"/>
      <c r="AU12" s="69"/>
      <c r="AV12" s="69"/>
      <c r="AW12" s="69"/>
      <c r="AX12" s="69"/>
      <c r="AY12" s="69"/>
      <c r="AZ12" s="69"/>
      <c r="BA12" s="69"/>
      <c r="BB12" s="69"/>
      <c r="BC12" s="69"/>
      <c r="BD12" s="69"/>
      <c r="BE12" s="69"/>
      <c r="BF12" s="69"/>
      <c r="BG12" s="69"/>
      <c r="BH12" s="69"/>
      <c r="BI12" s="69"/>
      <c r="BJ12" s="69"/>
      <c r="BK12" s="69"/>
      <c r="BL12" s="69"/>
      <c r="BM12" s="69"/>
      <c r="BN12" s="69"/>
      <c r="BO12" s="69"/>
      <c r="BP12" s="69"/>
    </row>
    <row r="13" spans="1:68" x14ac:dyDescent="0.3">
      <c r="A13" s="66" t="s">
        <v>217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69"/>
      <c r="AC13" s="69"/>
      <c r="AD13" s="69"/>
      <c r="AE13" s="69"/>
      <c r="AF13" s="69"/>
      <c r="AG13" s="69"/>
      <c r="AH13" s="69"/>
      <c r="AI13" s="69"/>
      <c r="AJ13" s="69"/>
      <c r="AK13" s="69"/>
      <c r="AL13" s="69"/>
      <c r="AM13" s="69"/>
      <c r="AN13" s="69"/>
      <c r="AO13" s="69"/>
      <c r="AP13" s="69"/>
      <c r="AQ13" s="69"/>
      <c r="AR13" s="69"/>
      <c r="AS13" s="69"/>
      <c r="AT13" s="69"/>
      <c r="AU13" s="69"/>
      <c r="AV13" s="69"/>
      <c r="AW13" s="69"/>
      <c r="AX13" s="69"/>
      <c r="AY13" s="69"/>
      <c r="AZ13" s="69"/>
      <c r="BA13" s="69"/>
      <c r="BB13" s="69"/>
      <c r="BC13" s="69"/>
      <c r="BD13" s="69"/>
      <c r="BE13" s="69"/>
      <c r="BF13" s="69"/>
      <c r="BG13" s="69"/>
      <c r="BH13" s="69"/>
      <c r="BI13" s="69"/>
      <c r="BJ13" s="69"/>
      <c r="BK13" s="69"/>
      <c r="BL13" s="69"/>
      <c r="BM13" s="69"/>
      <c r="BN13" s="69"/>
      <c r="BO13" s="69"/>
      <c r="BP13" s="69"/>
    </row>
    <row r="14" spans="1:68" x14ac:dyDescent="0.3">
      <c r="A14" s="70" t="s">
        <v>218</v>
      </c>
      <c r="B14" s="70"/>
      <c r="C14" s="70"/>
      <c r="D14" s="70"/>
      <c r="E14" s="70"/>
      <c r="F14" s="70"/>
      <c r="G14" s="68"/>
      <c r="H14" s="70" t="s">
        <v>219</v>
      </c>
      <c r="I14" s="70"/>
      <c r="J14" s="70"/>
      <c r="K14" s="70"/>
      <c r="L14" s="70"/>
      <c r="M14" s="70"/>
      <c r="N14" s="68"/>
      <c r="O14" s="70" t="s">
        <v>220</v>
      </c>
      <c r="P14" s="70"/>
      <c r="Q14" s="70"/>
      <c r="R14" s="70"/>
      <c r="S14" s="70"/>
      <c r="T14" s="70"/>
      <c r="U14" s="68"/>
      <c r="V14" s="70" t="s">
        <v>221</v>
      </c>
      <c r="W14" s="70"/>
      <c r="X14" s="70"/>
      <c r="Y14" s="70"/>
      <c r="Z14" s="70"/>
      <c r="AA14" s="70"/>
      <c r="AB14" s="69"/>
      <c r="AC14" s="69"/>
      <c r="AD14" s="69"/>
      <c r="AE14" s="69"/>
      <c r="AF14" s="69"/>
      <c r="AG14" s="69"/>
      <c r="AH14" s="69"/>
      <c r="AI14" s="69"/>
      <c r="AJ14" s="69"/>
      <c r="AK14" s="69"/>
      <c r="AL14" s="69"/>
      <c r="AM14" s="69"/>
      <c r="AN14" s="69"/>
      <c r="AO14" s="69"/>
      <c r="AP14" s="69"/>
      <c r="AQ14" s="69"/>
      <c r="AR14" s="69"/>
      <c r="AS14" s="69"/>
      <c r="AT14" s="69"/>
      <c r="AU14" s="69"/>
      <c r="AV14" s="69"/>
      <c r="AW14" s="69"/>
      <c r="AX14" s="69"/>
      <c r="AY14" s="69"/>
      <c r="AZ14" s="69"/>
      <c r="BA14" s="69"/>
      <c r="BB14" s="69"/>
      <c r="BC14" s="69"/>
      <c r="BD14" s="69"/>
      <c r="BE14" s="69"/>
      <c r="BF14" s="69"/>
      <c r="BG14" s="69"/>
      <c r="BH14" s="69"/>
      <c r="BI14" s="69"/>
      <c r="BJ14" s="69"/>
      <c r="BK14" s="69"/>
      <c r="BL14" s="69"/>
      <c r="BM14" s="69"/>
      <c r="BN14" s="69"/>
      <c r="BO14" s="69"/>
      <c r="BP14" s="69"/>
    </row>
    <row r="15" spans="1:68" x14ac:dyDescent="0.3">
      <c r="A15" s="70"/>
      <c r="B15" s="70" t="s">
        <v>208</v>
      </c>
      <c r="C15" s="70" t="s">
        <v>209</v>
      </c>
      <c r="D15" s="70" t="s">
        <v>210</v>
      </c>
      <c r="E15" s="70" t="s">
        <v>211</v>
      </c>
      <c r="F15" s="70" t="s">
        <v>203</v>
      </c>
      <c r="G15" s="68"/>
      <c r="H15" s="70"/>
      <c r="I15" s="70" t="s">
        <v>208</v>
      </c>
      <c r="J15" s="70" t="s">
        <v>209</v>
      </c>
      <c r="K15" s="70" t="s">
        <v>210</v>
      </c>
      <c r="L15" s="70" t="s">
        <v>211</v>
      </c>
      <c r="M15" s="70" t="s">
        <v>203</v>
      </c>
      <c r="N15" s="68"/>
      <c r="O15" s="70"/>
      <c r="P15" s="70" t="s">
        <v>208</v>
      </c>
      <c r="Q15" s="70" t="s">
        <v>209</v>
      </c>
      <c r="R15" s="70" t="s">
        <v>210</v>
      </c>
      <c r="S15" s="70" t="s">
        <v>211</v>
      </c>
      <c r="T15" s="70" t="s">
        <v>203</v>
      </c>
      <c r="U15" s="68"/>
      <c r="V15" s="70"/>
      <c r="W15" s="70" t="s">
        <v>208</v>
      </c>
      <c r="X15" s="70" t="s">
        <v>209</v>
      </c>
      <c r="Y15" s="70" t="s">
        <v>210</v>
      </c>
      <c r="Z15" s="70" t="s">
        <v>211</v>
      </c>
      <c r="AA15" s="70" t="s">
        <v>203</v>
      </c>
      <c r="AB15" s="69"/>
      <c r="AC15" s="69"/>
      <c r="AD15" s="69"/>
      <c r="AE15" s="69"/>
      <c r="AF15" s="69"/>
      <c r="AG15" s="69"/>
      <c r="AH15" s="69"/>
      <c r="AI15" s="69"/>
      <c r="AJ15" s="69"/>
      <c r="AK15" s="69"/>
      <c r="AL15" s="69"/>
      <c r="AM15" s="69"/>
      <c r="AN15" s="69"/>
      <c r="AO15" s="69"/>
      <c r="AP15" s="69"/>
      <c r="AQ15" s="69"/>
      <c r="AR15" s="69"/>
      <c r="AS15" s="69"/>
      <c r="AT15" s="69"/>
      <c r="AU15" s="69"/>
      <c r="AV15" s="69"/>
      <c r="AW15" s="69"/>
      <c r="AX15" s="69"/>
      <c r="AY15" s="69"/>
      <c r="AZ15" s="69"/>
      <c r="BA15" s="69"/>
      <c r="BB15" s="69"/>
      <c r="BC15" s="69"/>
      <c r="BD15" s="69"/>
      <c r="BE15" s="69"/>
      <c r="BF15" s="69"/>
      <c r="BG15" s="69"/>
      <c r="BH15" s="69"/>
      <c r="BI15" s="69"/>
      <c r="BJ15" s="69"/>
      <c r="BK15" s="69"/>
      <c r="BL15" s="69"/>
      <c r="BM15" s="69"/>
      <c r="BN15" s="69"/>
      <c r="BO15" s="69"/>
      <c r="BP15" s="69"/>
    </row>
    <row r="16" spans="1:68" x14ac:dyDescent="0.3">
      <c r="A16" s="70" t="s">
        <v>222</v>
      </c>
      <c r="B16" s="70">
        <v>430</v>
      </c>
      <c r="C16" s="70">
        <v>600</v>
      </c>
      <c r="D16" s="70">
        <v>0</v>
      </c>
      <c r="E16" s="70">
        <v>3000</v>
      </c>
      <c r="F16" s="70">
        <v>375.2</v>
      </c>
      <c r="G16" s="68"/>
      <c r="H16" s="70" t="s">
        <v>3</v>
      </c>
      <c r="I16" s="70">
        <v>0</v>
      </c>
      <c r="J16" s="70">
        <v>0</v>
      </c>
      <c r="K16" s="70">
        <v>12</v>
      </c>
      <c r="L16" s="70">
        <v>540</v>
      </c>
      <c r="M16" s="70">
        <v>10.5</v>
      </c>
      <c r="N16" s="68"/>
      <c r="O16" s="70" t="s">
        <v>4</v>
      </c>
      <c r="P16" s="70">
        <v>0</v>
      </c>
      <c r="Q16" s="70">
        <v>0</v>
      </c>
      <c r="R16" s="70">
        <v>10</v>
      </c>
      <c r="S16" s="70">
        <v>100</v>
      </c>
      <c r="T16" s="70">
        <v>1.4</v>
      </c>
      <c r="U16" s="68"/>
      <c r="V16" s="70" t="s">
        <v>5</v>
      </c>
      <c r="W16" s="70">
        <v>0</v>
      </c>
      <c r="X16" s="70">
        <v>0</v>
      </c>
      <c r="Y16" s="70">
        <v>65</v>
      </c>
      <c r="Z16" s="70">
        <v>0</v>
      </c>
      <c r="AA16" s="70">
        <v>206.1</v>
      </c>
      <c r="AB16" s="69"/>
      <c r="AC16" s="69"/>
      <c r="AD16" s="69"/>
      <c r="AE16" s="69"/>
      <c r="AF16" s="69"/>
      <c r="AG16" s="69"/>
      <c r="AH16" s="69"/>
      <c r="AI16" s="69"/>
      <c r="AJ16" s="69"/>
      <c r="AK16" s="69"/>
      <c r="AL16" s="69"/>
      <c r="AM16" s="69"/>
      <c r="AN16" s="69"/>
      <c r="AO16" s="69"/>
      <c r="AP16" s="69"/>
      <c r="AQ16" s="69"/>
      <c r="AR16" s="69"/>
      <c r="AS16" s="69"/>
      <c r="AT16" s="69"/>
      <c r="AU16" s="69"/>
      <c r="AV16" s="69"/>
      <c r="AW16" s="69"/>
      <c r="AX16" s="69"/>
      <c r="AY16" s="69"/>
      <c r="AZ16" s="69"/>
      <c r="BA16" s="69"/>
      <c r="BB16" s="69"/>
      <c r="BC16" s="69"/>
      <c r="BD16" s="69"/>
      <c r="BE16" s="69"/>
      <c r="BF16" s="69"/>
      <c r="BG16" s="69"/>
      <c r="BH16" s="69"/>
      <c r="BI16" s="69"/>
      <c r="BJ16" s="69"/>
      <c r="BK16" s="69"/>
      <c r="BL16" s="69"/>
      <c r="BM16" s="69"/>
      <c r="BN16" s="69"/>
      <c r="BO16" s="69"/>
      <c r="BP16" s="69"/>
    </row>
    <row r="17" spans="1:68" x14ac:dyDescent="0.3">
      <c r="A17" s="69"/>
      <c r="B17" s="69"/>
      <c r="C17" s="69"/>
      <c r="D17" s="69"/>
      <c r="E17" s="69"/>
      <c r="F17" s="69"/>
      <c r="G17" s="69"/>
      <c r="H17" s="69"/>
      <c r="I17" s="69"/>
      <c r="J17" s="69"/>
      <c r="K17" s="69"/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9"/>
      <c r="AA17" s="69"/>
      <c r="AB17" s="69"/>
      <c r="AC17" s="69"/>
      <c r="AD17" s="69"/>
      <c r="AE17" s="69"/>
      <c r="AF17" s="69"/>
      <c r="AG17" s="69"/>
      <c r="AH17" s="69"/>
      <c r="AI17" s="69"/>
      <c r="AJ17" s="69"/>
      <c r="AK17" s="69"/>
      <c r="AL17" s="69"/>
      <c r="AM17" s="69"/>
      <c r="AN17" s="69"/>
      <c r="AO17" s="69"/>
      <c r="AP17" s="69"/>
      <c r="AQ17" s="69"/>
      <c r="AR17" s="69"/>
      <c r="AS17" s="69"/>
      <c r="AT17" s="69"/>
      <c r="AU17" s="69"/>
      <c r="AV17" s="69"/>
      <c r="AW17" s="69"/>
      <c r="AX17" s="69"/>
      <c r="AY17" s="69"/>
      <c r="AZ17" s="69"/>
      <c r="BA17" s="69"/>
      <c r="BB17" s="69"/>
      <c r="BC17" s="69"/>
      <c r="BD17" s="69"/>
      <c r="BE17" s="69"/>
      <c r="BF17" s="69"/>
      <c r="BG17" s="69"/>
      <c r="BH17" s="69"/>
      <c r="BI17" s="69"/>
      <c r="BJ17" s="69"/>
      <c r="BK17" s="69"/>
      <c r="BL17" s="69"/>
      <c r="BM17" s="69"/>
      <c r="BN17" s="69"/>
      <c r="BO17" s="69"/>
      <c r="BP17" s="69"/>
    </row>
    <row r="18" spans="1:68" x14ac:dyDescent="0.3">
      <c r="A18" s="69"/>
      <c r="B18" s="69"/>
      <c r="C18" s="69"/>
      <c r="D18" s="69"/>
      <c r="E18" s="69"/>
      <c r="F18" s="69"/>
      <c r="G18" s="69"/>
      <c r="H18" s="69"/>
      <c r="I18" s="69"/>
      <c r="J18" s="69"/>
      <c r="K18" s="69"/>
      <c r="L18" s="69"/>
      <c r="M18" s="69"/>
      <c r="N18" s="69"/>
      <c r="O18" s="69"/>
      <c r="P18" s="69"/>
      <c r="Q18" s="69"/>
      <c r="R18" s="69"/>
      <c r="S18" s="69"/>
      <c r="T18" s="69"/>
      <c r="U18" s="69"/>
      <c r="V18" s="69"/>
      <c r="W18" s="69"/>
      <c r="X18" s="69"/>
      <c r="Y18" s="69"/>
      <c r="Z18" s="69"/>
      <c r="AA18" s="69"/>
      <c r="AB18" s="69"/>
      <c r="AC18" s="69"/>
      <c r="AD18" s="69"/>
      <c r="AE18" s="69"/>
      <c r="AF18" s="69"/>
      <c r="AG18" s="69"/>
      <c r="AH18" s="69"/>
      <c r="AI18" s="69"/>
      <c r="AJ18" s="69"/>
      <c r="AK18" s="69"/>
      <c r="AL18" s="69"/>
      <c r="AM18" s="69"/>
      <c r="AN18" s="69"/>
      <c r="AO18" s="69"/>
      <c r="AP18" s="69"/>
      <c r="AQ18" s="69"/>
      <c r="AR18" s="69"/>
      <c r="AS18" s="69"/>
      <c r="AT18" s="69"/>
      <c r="AU18" s="69"/>
      <c r="AV18" s="69"/>
      <c r="AW18" s="69"/>
      <c r="AX18" s="69"/>
      <c r="AY18" s="69"/>
      <c r="AZ18" s="69"/>
      <c r="BA18" s="69"/>
      <c r="BB18" s="69"/>
      <c r="BC18" s="69"/>
      <c r="BD18" s="69"/>
      <c r="BE18" s="69"/>
      <c r="BF18" s="69"/>
      <c r="BG18" s="69"/>
      <c r="BH18" s="69"/>
      <c r="BI18" s="69"/>
      <c r="BJ18" s="69"/>
      <c r="BK18" s="69"/>
      <c r="BL18" s="69"/>
      <c r="BM18" s="69"/>
      <c r="BN18" s="69"/>
      <c r="BO18" s="69"/>
      <c r="BP18" s="69"/>
    </row>
    <row r="19" spans="1:68" x14ac:dyDescent="0.3">
      <c r="A19" s="69"/>
      <c r="B19" s="69"/>
      <c r="C19" s="69"/>
      <c r="D19" s="69"/>
      <c r="E19" s="69"/>
      <c r="F19" s="69"/>
      <c r="G19" s="69"/>
      <c r="H19" s="69"/>
      <c r="I19" s="69"/>
      <c r="J19" s="69"/>
      <c r="K19" s="69"/>
      <c r="L19" s="69"/>
      <c r="M19" s="69"/>
      <c r="N19" s="69"/>
      <c r="O19" s="69"/>
      <c r="P19" s="69"/>
      <c r="Q19" s="69"/>
      <c r="R19" s="69"/>
      <c r="S19" s="69"/>
      <c r="T19" s="69"/>
      <c r="U19" s="69"/>
      <c r="V19" s="69"/>
      <c r="W19" s="69"/>
      <c r="X19" s="69"/>
      <c r="Y19" s="69"/>
      <c r="Z19" s="69"/>
      <c r="AA19" s="69"/>
      <c r="AB19" s="69"/>
      <c r="AC19" s="69"/>
      <c r="AD19" s="69"/>
      <c r="AE19" s="69"/>
      <c r="AF19" s="69"/>
      <c r="AG19" s="69"/>
      <c r="AH19" s="69"/>
      <c r="AI19" s="69"/>
      <c r="AJ19" s="69"/>
      <c r="AK19" s="69"/>
      <c r="AL19" s="69"/>
      <c r="AM19" s="69"/>
      <c r="AN19" s="69"/>
      <c r="AO19" s="69"/>
      <c r="AP19" s="69"/>
      <c r="AQ19" s="69"/>
      <c r="AR19" s="69"/>
      <c r="AS19" s="69"/>
      <c r="AT19" s="69"/>
      <c r="AU19" s="69"/>
      <c r="AV19" s="69"/>
      <c r="AW19" s="69"/>
      <c r="AX19" s="69"/>
      <c r="AY19" s="69"/>
      <c r="AZ19" s="69"/>
      <c r="BA19" s="69"/>
      <c r="BB19" s="69"/>
      <c r="BC19" s="69"/>
      <c r="BD19" s="69"/>
      <c r="BE19" s="69"/>
      <c r="BF19" s="69"/>
      <c r="BG19" s="69"/>
      <c r="BH19" s="69"/>
      <c r="BI19" s="69"/>
      <c r="BJ19" s="69"/>
      <c r="BK19" s="69"/>
      <c r="BL19" s="69"/>
      <c r="BM19" s="69"/>
      <c r="BN19" s="69"/>
      <c r="BO19" s="69"/>
      <c r="BP19" s="69"/>
    </row>
    <row r="20" spans="1:68" x14ac:dyDescent="0.3">
      <c r="A20" s="69"/>
      <c r="B20" s="69"/>
      <c r="C20" s="69"/>
      <c r="D20" s="69"/>
      <c r="E20" s="69"/>
      <c r="F20" s="69"/>
      <c r="G20" s="69"/>
      <c r="H20" s="69"/>
      <c r="I20" s="69"/>
      <c r="J20" s="69"/>
      <c r="K20" s="69"/>
      <c r="L20" s="69"/>
      <c r="M20" s="69"/>
      <c r="N20" s="69"/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69"/>
      <c r="AA20" s="69"/>
      <c r="AB20" s="69"/>
      <c r="AC20" s="69"/>
      <c r="AD20" s="69"/>
      <c r="AE20" s="69"/>
      <c r="AF20" s="69"/>
      <c r="AG20" s="69"/>
      <c r="AH20" s="69"/>
      <c r="AI20" s="69"/>
      <c r="AJ20" s="69"/>
      <c r="AK20" s="69"/>
      <c r="AL20" s="69"/>
      <c r="AM20" s="69"/>
      <c r="AN20" s="69"/>
      <c r="AO20" s="69"/>
      <c r="AP20" s="69"/>
      <c r="AQ20" s="69"/>
      <c r="AR20" s="69"/>
      <c r="AS20" s="69"/>
      <c r="AT20" s="69"/>
      <c r="AU20" s="69"/>
      <c r="AV20" s="69"/>
      <c r="AW20" s="69"/>
      <c r="AX20" s="69"/>
      <c r="AY20" s="69"/>
      <c r="AZ20" s="69"/>
      <c r="BA20" s="69"/>
      <c r="BB20" s="69"/>
      <c r="BC20" s="69"/>
      <c r="BD20" s="69"/>
      <c r="BE20" s="69"/>
      <c r="BF20" s="69"/>
      <c r="BG20" s="69"/>
      <c r="BH20" s="69"/>
      <c r="BI20" s="69"/>
      <c r="BJ20" s="69"/>
      <c r="BK20" s="69"/>
      <c r="BL20" s="69"/>
      <c r="BM20" s="69"/>
      <c r="BN20" s="69"/>
      <c r="BO20" s="69"/>
      <c r="BP20" s="69"/>
    </row>
    <row r="21" spans="1:68" x14ac:dyDescent="0.3">
      <c r="A21" s="69"/>
      <c r="B21" s="69"/>
      <c r="C21" s="69"/>
      <c r="D21" s="69"/>
      <c r="E21" s="69"/>
      <c r="F21" s="69"/>
      <c r="G21" s="69"/>
      <c r="H21" s="69"/>
      <c r="I21" s="69"/>
      <c r="J21" s="69"/>
      <c r="K21" s="69"/>
      <c r="L21" s="69"/>
      <c r="M21" s="69"/>
      <c r="N21" s="69"/>
      <c r="O21" s="69"/>
      <c r="P21" s="69"/>
      <c r="Q21" s="69"/>
      <c r="R21" s="69"/>
      <c r="S21" s="69"/>
      <c r="T21" s="69"/>
      <c r="U21" s="69"/>
      <c r="V21" s="69"/>
      <c r="W21" s="69"/>
      <c r="X21" s="69"/>
      <c r="Y21" s="69"/>
      <c r="Z21" s="69"/>
      <c r="AA21" s="69"/>
      <c r="AB21" s="69"/>
      <c r="AC21" s="69"/>
      <c r="AD21" s="69"/>
      <c r="AE21" s="69"/>
      <c r="AF21" s="69"/>
      <c r="AG21" s="69"/>
      <c r="AH21" s="69"/>
      <c r="AI21" s="69"/>
      <c r="AJ21" s="69"/>
      <c r="AK21" s="69"/>
      <c r="AL21" s="69"/>
      <c r="AM21" s="69"/>
      <c r="AN21" s="69"/>
      <c r="AO21" s="69"/>
      <c r="AP21" s="69"/>
      <c r="AQ21" s="69"/>
      <c r="AR21" s="69"/>
      <c r="AS21" s="69"/>
      <c r="AT21" s="69"/>
      <c r="AU21" s="69"/>
      <c r="AV21" s="69"/>
      <c r="AW21" s="69"/>
      <c r="AX21" s="69"/>
      <c r="AY21" s="69"/>
      <c r="AZ21" s="69"/>
      <c r="BA21" s="69"/>
      <c r="BB21" s="69"/>
      <c r="BC21" s="69"/>
      <c r="BD21" s="69"/>
      <c r="BE21" s="69"/>
      <c r="BF21" s="69"/>
      <c r="BG21" s="69"/>
      <c r="BH21" s="69"/>
      <c r="BI21" s="69"/>
      <c r="BJ21" s="69"/>
      <c r="BK21" s="69"/>
      <c r="BL21" s="69"/>
      <c r="BM21" s="69"/>
      <c r="BN21" s="69"/>
      <c r="BO21" s="69"/>
      <c r="BP21" s="69"/>
    </row>
    <row r="22" spans="1:68" x14ac:dyDescent="0.3">
      <c r="A22" s="69"/>
      <c r="B22" s="69"/>
      <c r="C22" s="69"/>
      <c r="D22" s="69"/>
      <c r="E22" s="69"/>
      <c r="F22" s="69"/>
      <c r="G22" s="69"/>
      <c r="H22" s="69"/>
      <c r="I22" s="69"/>
      <c r="J22" s="69"/>
      <c r="K22" s="69"/>
      <c r="L22" s="69"/>
      <c r="M22" s="69"/>
      <c r="N22" s="69"/>
      <c r="O22" s="69"/>
      <c r="P22" s="69"/>
      <c r="Q22" s="69"/>
      <c r="R22" s="69"/>
      <c r="S22" s="69"/>
      <c r="T22" s="69"/>
      <c r="U22" s="69"/>
      <c r="V22" s="69"/>
      <c r="W22" s="69"/>
      <c r="X22" s="69"/>
      <c r="Y22" s="69"/>
      <c r="Z22" s="69"/>
      <c r="AA22" s="69"/>
      <c r="AB22" s="69"/>
      <c r="AC22" s="69"/>
      <c r="AD22" s="69"/>
      <c r="AE22" s="69"/>
      <c r="AF22" s="69"/>
      <c r="AG22" s="69"/>
      <c r="AH22" s="69"/>
      <c r="AI22" s="69"/>
      <c r="AJ22" s="69"/>
      <c r="AK22" s="69"/>
      <c r="AL22" s="69"/>
      <c r="AM22" s="69"/>
      <c r="AN22" s="69"/>
      <c r="AO22" s="69"/>
      <c r="AP22" s="69"/>
      <c r="AQ22" s="69"/>
      <c r="AR22" s="69"/>
      <c r="AS22" s="69"/>
      <c r="AT22" s="69"/>
      <c r="AU22" s="69"/>
      <c r="AV22" s="69"/>
      <c r="AW22" s="69"/>
      <c r="AX22" s="69"/>
      <c r="AY22" s="69"/>
      <c r="AZ22" s="69"/>
      <c r="BA22" s="69"/>
      <c r="BB22" s="69"/>
      <c r="BC22" s="69"/>
      <c r="BD22" s="69"/>
      <c r="BE22" s="69"/>
      <c r="BF22" s="69"/>
      <c r="BG22" s="69"/>
      <c r="BH22" s="69"/>
      <c r="BI22" s="69"/>
      <c r="BJ22" s="69"/>
      <c r="BK22" s="69"/>
      <c r="BL22" s="69"/>
      <c r="BM22" s="69"/>
      <c r="BN22" s="69"/>
      <c r="BO22" s="69"/>
      <c r="BP22" s="69"/>
    </row>
    <row r="23" spans="1:68" x14ac:dyDescent="0.3">
      <c r="A23" s="66" t="s">
        <v>223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  <c r="BK23" s="69"/>
      <c r="BL23" s="69"/>
      <c r="BM23" s="69"/>
      <c r="BN23" s="69"/>
      <c r="BO23" s="69"/>
      <c r="BP23" s="69"/>
    </row>
    <row r="24" spans="1:68" x14ac:dyDescent="0.3">
      <c r="A24" s="70" t="s">
        <v>224</v>
      </c>
      <c r="B24" s="70"/>
      <c r="C24" s="70"/>
      <c r="D24" s="70"/>
      <c r="E24" s="70"/>
      <c r="F24" s="70"/>
      <c r="G24" s="68"/>
      <c r="H24" s="70" t="s">
        <v>225</v>
      </c>
      <c r="I24" s="70"/>
      <c r="J24" s="70"/>
      <c r="K24" s="70"/>
      <c r="L24" s="70"/>
      <c r="M24" s="70"/>
      <c r="N24" s="68"/>
      <c r="O24" s="70" t="s">
        <v>226</v>
      </c>
      <c r="P24" s="70"/>
      <c r="Q24" s="70"/>
      <c r="R24" s="70"/>
      <c r="S24" s="70"/>
      <c r="T24" s="70"/>
      <c r="U24" s="68"/>
      <c r="V24" s="70" t="s">
        <v>227</v>
      </c>
      <c r="W24" s="70"/>
      <c r="X24" s="70"/>
      <c r="Y24" s="70"/>
      <c r="Z24" s="70"/>
      <c r="AA24" s="70"/>
      <c r="AB24" s="68"/>
      <c r="AC24" s="70" t="s">
        <v>228</v>
      </c>
      <c r="AD24" s="70"/>
      <c r="AE24" s="70"/>
      <c r="AF24" s="70"/>
      <c r="AG24" s="70"/>
      <c r="AH24" s="70"/>
      <c r="AI24" s="68"/>
      <c r="AJ24" s="70" t="s">
        <v>229</v>
      </c>
      <c r="AK24" s="70"/>
      <c r="AL24" s="70"/>
      <c r="AM24" s="70"/>
      <c r="AN24" s="70"/>
      <c r="AO24" s="70"/>
      <c r="AP24" s="68"/>
      <c r="AQ24" s="70" t="s">
        <v>230</v>
      </c>
      <c r="AR24" s="70"/>
      <c r="AS24" s="70"/>
      <c r="AT24" s="70"/>
      <c r="AU24" s="70"/>
      <c r="AV24" s="70"/>
      <c r="AW24" s="68"/>
      <c r="AX24" s="70" t="s">
        <v>231</v>
      </c>
      <c r="AY24" s="70"/>
      <c r="AZ24" s="70"/>
      <c r="BA24" s="70"/>
      <c r="BB24" s="70"/>
      <c r="BC24" s="70"/>
      <c r="BD24" s="68"/>
      <c r="BE24" s="70" t="s">
        <v>232</v>
      </c>
      <c r="BF24" s="70"/>
      <c r="BG24" s="70"/>
      <c r="BH24" s="70"/>
      <c r="BI24" s="70"/>
      <c r="BJ24" s="70"/>
      <c r="BK24" s="69"/>
      <c r="BL24" s="69"/>
      <c r="BM24" s="69"/>
      <c r="BN24" s="69"/>
      <c r="BO24" s="69"/>
      <c r="BP24" s="69"/>
    </row>
    <row r="25" spans="1:68" x14ac:dyDescent="0.3">
      <c r="A25" s="70"/>
      <c r="B25" s="70" t="s">
        <v>208</v>
      </c>
      <c r="C25" s="70" t="s">
        <v>209</v>
      </c>
      <c r="D25" s="70" t="s">
        <v>210</v>
      </c>
      <c r="E25" s="70" t="s">
        <v>211</v>
      </c>
      <c r="F25" s="70" t="s">
        <v>203</v>
      </c>
      <c r="G25" s="68"/>
      <c r="H25" s="70"/>
      <c r="I25" s="70" t="s">
        <v>208</v>
      </c>
      <c r="J25" s="70" t="s">
        <v>209</v>
      </c>
      <c r="K25" s="70" t="s">
        <v>210</v>
      </c>
      <c r="L25" s="70" t="s">
        <v>211</v>
      </c>
      <c r="M25" s="70" t="s">
        <v>203</v>
      </c>
      <c r="N25" s="68"/>
      <c r="O25" s="70"/>
      <c r="P25" s="70" t="s">
        <v>208</v>
      </c>
      <c r="Q25" s="70" t="s">
        <v>209</v>
      </c>
      <c r="R25" s="70" t="s">
        <v>210</v>
      </c>
      <c r="S25" s="70" t="s">
        <v>211</v>
      </c>
      <c r="T25" s="70" t="s">
        <v>203</v>
      </c>
      <c r="U25" s="68"/>
      <c r="V25" s="70"/>
      <c r="W25" s="70" t="s">
        <v>208</v>
      </c>
      <c r="X25" s="70" t="s">
        <v>209</v>
      </c>
      <c r="Y25" s="70" t="s">
        <v>210</v>
      </c>
      <c r="Z25" s="70" t="s">
        <v>211</v>
      </c>
      <c r="AA25" s="70" t="s">
        <v>203</v>
      </c>
      <c r="AB25" s="68"/>
      <c r="AC25" s="70"/>
      <c r="AD25" s="70" t="s">
        <v>208</v>
      </c>
      <c r="AE25" s="70" t="s">
        <v>209</v>
      </c>
      <c r="AF25" s="70" t="s">
        <v>210</v>
      </c>
      <c r="AG25" s="70" t="s">
        <v>211</v>
      </c>
      <c r="AH25" s="70" t="s">
        <v>203</v>
      </c>
      <c r="AI25" s="68"/>
      <c r="AJ25" s="70"/>
      <c r="AK25" s="70" t="s">
        <v>208</v>
      </c>
      <c r="AL25" s="70" t="s">
        <v>209</v>
      </c>
      <c r="AM25" s="70" t="s">
        <v>210</v>
      </c>
      <c r="AN25" s="70" t="s">
        <v>211</v>
      </c>
      <c r="AO25" s="70" t="s">
        <v>203</v>
      </c>
      <c r="AP25" s="68"/>
      <c r="AQ25" s="70"/>
      <c r="AR25" s="70" t="s">
        <v>208</v>
      </c>
      <c r="AS25" s="70" t="s">
        <v>209</v>
      </c>
      <c r="AT25" s="70" t="s">
        <v>210</v>
      </c>
      <c r="AU25" s="70" t="s">
        <v>211</v>
      </c>
      <c r="AV25" s="70" t="s">
        <v>203</v>
      </c>
      <c r="AW25" s="68"/>
      <c r="AX25" s="70"/>
      <c r="AY25" s="70" t="s">
        <v>208</v>
      </c>
      <c r="AZ25" s="70" t="s">
        <v>209</v>
      </c>
      <c r="BA25" s="70" t="s">
        <v>210</v>
      </c>
      <c r="BB25" s="70" t="s">
        <v>211</v>
      </c>
      <c r="BC25" s="70" t="s">
        <v>203</v>
      </c>
      <c r="BD25" s="68"/>
      <c r="BE25" s="70"/>
      <c r="BF25" s="70" t="s">
        <v>208</v>
      </c>
      <c r="BG25" s="70" t="s">
        <v>209</v>
      </c>
      <c r="BH25" s="70" t="s">
        <v>210</v>
      </c>
      <c r="BI25" s="70" t="s">
        <v>211</v>
      </c>
      <c r="BJ25" s="70" t="s">
        <v>203</v>
      </c>
      <c r="BK25" s="69"/>
      <c r="BL25" s="69"/>
      <c r="BM25" s="69"/>
      <c r="BN25" s="69"/>
      <c r="BO25" s="69"/>
      <c r="BP25" s="69"/>
    </row>
    <row r="26" spans="1:68" x14ac:dyDescent="0.3">
      <c r="A26" s="70" t="s">
        <v>8</v>
      </c>
      <c r="B26" s="70">
        <v>75</v>
      </c>
      <c r="C26" s="70">
        <v>100</v>
      </c>
      <c r="D26" s="70">
        <v>0</v>
      </c>
      <c r="E26" s="70">
        <v>2000</v>
      </c>
      <c r="F26" s="70">
        <v>80.400000000000006</v>
      </c>
      <c r="G26" s="68"/>
      <c r="H26" s="70" t="s">
        <v>9</v>
      </c>
      <c r="I26" s="70">
        <v>0.9</v>
      </c>
      <c r="J26" s="70">
        <v>1.1000000000000001</v>
      </c>
      <c r="K26" s="70">
        <v>0</v>
      </c>
      <c r="L26" s="70">
        <v>0</v>
      </c>
      <c r="M26" s="70">
        <v>0.8</v>
      </c>
      <c r="N26" s="68"/>
      <c r="O26" s="70" t="s">
        <v>10</v>
      </c>
      <c r="P26" s="70">
        <v>1</v>
      </c>
      <c r="Q26" s="70">
        <v>1.2</v>
      </c>
      <c r="R26" s="70">
        <v>0</v>
      </c>
      <c r="S26" s="70">
        <v>0</v>
      </c>
      <c r="T26" s="70">
        <v>0.9</v>
      </c>
      <c r="U26" s="68"/>
      <c r="V26" s="70" t="s">
        <v>11</v>
      </c>
      <c r="W26" s="70">
        <v>11</v>
      </c>
      <c r="X26" s="70">
        <v>14</v>
      </c>
      <c r="Y26" s="70">
        <v>0</v>
      </c>
      <c r="Z26" s="70">
        <v>35</v>
      </c>
      <c r="AA26" s="70">
        <v>10</v>
      </c>
      <c r="AB26" s="68"/>
      <c r="AC26" s="70" t="s">
        <v>12</v>
      </c>
      <c r="AD26" s="70">
        <v>1.2</v>
      </c>
      <c r="AE26" s="70">
        <v>1.4</v>
      </c>
      <c r="AF26" s="70">
        <v>0</v>
      </c>
      <c r="AG26" s="70">
        <v>100</v>
      </c>
      <c r="AH26" s="70">
        <v>0.8</v>
      </c>
      <c r="AI26" s="68"/>
      <c r="AJ26" s="70" t="s">
        <v>233</v>
      </c>
      <c r="AK26" s="70">
        <v>320</v>
      </c>
      <c r="AL26" s="70">
        <v>400</v>
      </c>
      <c r="AM26" s="70">
        <v>0</v>
      </c>
      <c r="AN26" s="70">
        <v>1000</v>
      </c>
      <c r="AO26" s="70">
        <v>359.3</v>
      </c>
      <c r="AP26" s="68"/>
      <c r="AQ26" s="70" t="s">
        <v>13</v>
      </c>
      <c r="AR26" s="70">
        <v>2</v>
      </c>
      <c r="AS26" s="70">
        <v>2.4</v>
      </c>
      <c r="AT26" s="70">
        <v>0</v>
      </c>
      <c r="AU26" s="70">
        <v>0</v>
      </c>
      <c r="AV26" s="70">
        <v>2.9</v>
      </c>
      <c r="AW26" s="68"/>
      <c r="AX26" s="70" t="s">
        <v>14</v>
      </c>
      <c r="AY26" s="70">
        <v>0</v>
      </c>
      <c r="AZ26" s="70">
        <v>0</v>
      </c>
      <c r="BA26" s="70">
        <v>5</v>
      </c>
      <c r="BB26" s="70">
        <v>0</v>
      </c>
      <c r="BC26" s="70">
        <v>1.7</v>
      </c>
      <c r="BD26" s="68"/>
      <c r="BE26" s="70" t="s">
        <v>15</v>
      </c>
      <c r="BF26" s="70">
        <v>0</v>
      </c>
      <c r="BG26" s="70">
        <v>0</v>
      </c>
      <c r="BH26" s="70">
        <v>30</v>
      </c>
      <c r="BI26" s="70">
        <v>0</v>
      </c>
      <c r="BJ26" s="70">
        <v>1.8</v>
      </c>
      <c r="BK26" s="69"/>
      <c r="BL26" s="69"/>
      <c r="BM26" s="69"/>
      <c r="BN26" s="69"/>
      <c r="BO26" s="69"/>
      <c r="BP26" s="69"/>
    </row>
    <row r="27" spans="1:68" x14ac:dyDescent="0.3">
      <c r="A27" s="69"/>
      <c r="B27" s="69"/>
      <c r="C27" s="69"/>
      <c r="D27" s="69"/>
      <c r="E27" s="69"/>
      <c r="F27" s="69"/>
      <c r="G27" s="69"/>
      <c r="H27" s="69"/>
      <c r="I27" s="69"/>
      <c r="J27" s="69"/>
      <c r="K27" s="69"/>
      <c r="L27" s="69"/>
      <c r="M27" s="69"/>
      <c r="N27" s="69"/>
      <c r="O27" s="69"/>
      <c r="P27" s="69"/>
      <c r="Q27" s="69"/>
      <c r="R27" s="69"/>
      <c r="S27" s="69"/>
      <c r="T27" s="69"/>
      <c r="U27" s="69"/>
      <c r="V27" s="69"/>
      <c r="W27" s="69"/>
      <c r="X27" s="69"/>
      <c r="Y27" s="69"/>
      <c r="Z27" s="69"/>
      <c r="AA27" s="69"/>
      <c r="AB27" s="69"/>
      <c r="AC27" s="69"/>
      <c r="AD27" s="69"/>
      <c r="AE27" s="69"/>
      <c r="AF27" s="69"/>
      <c r="AG27" s="69"/>
      <c r="AH27" s="69"/>
      <c r="AI27" s="69"/>
      <c r="AJ27" s="69"/>
      <c r="AK27" s="69"/>
      <c r="AL27" s="69"/>
      <c r="AM27" s="69"/>
      <c r="AN27" s="69"/>
      <c r="AO27" s="69"/>
      <c r="AP27" s="69"/>
      <c r="AQ27" s="69"/>
      <c r="AR27" s="69"/>
      <c r="AS27" s="69"/>
      <c r="AT27" s="69"/>
      <c r="AU27" s="69"/>
      <c r="AV27" s="69"/>
      <c r="AW27" s="69"/>
      <c r="AX27" s="69"/>
      <c r="AY27" s="69"/>
      <c r="AZ27" s="69"/>
      <c r="BA27" s="69"/>
      <c r="BB27" s="69"/>
      <c r="BC27" s="69"/>
      <c r="BD27" s="69"/>
      <c r="BE27" s="69"/>
      <c r="BF27" s="69"/>
      <c r="BG27" s="69"/>
      <c r="BH27" s="69"/>
      <c r="BI27" s="69"/>
      <c r="BJ27" s="69"/>
      <c r="BK27" s="69"/>
      <c r="BL27" s="69"/>
      <c r="BM27" s="69"/>
      <c r="BN27" s="69"/>
      <c r="BO27" s="69"/>
      <c r="BP27" s="69"/>
    </row>
    <row r="28" spans="1:68" x14ac:dyDescent="0.3">
      <c r="A28" s="69"/>
      <c r="B28" s="69"/>
      <c r="C28" s="69"/>
      <c r="D28" s="69"/>
      <c r="E28" s="69"/>
      <c r="F28" s="69"/>
      <c r="G28" s="69"/>
      <c r="H28" s="69"/>
      <c r="I28" s="69"/>
      <c r="J28" s="69"/>
      <c r="K28" s="69"/>
      <c r="L28" s="69"/>
      <c r="M28" s="69"/>
      <c r="N28" s="69"/>
      <c r="O28" s="69"/>
      <c r="P28" s="69"/>
      <c r="Q28" s="69"/>
      <c r="R28" s="69"/>
      <c r="S28" s="69"/>
      <c r="T28" s="69"/>
      <c r="U28" s="69"/>
      <c r="V28" s="69"/>
      <c r="W28" s="69"/>
      <c r="X28" s="69"/>
      <c r="Y28" s="69"/>
      <c r="Z28" s="69"/>
      <c r="AA28" s="69"/>
      <c r="AB28" s="69"/>
      <c r="AC28" s="69"/>
      <c r="AD28" s="69"/>
      <c r="AE28" s="69"/>
      <c r="AF28" s="69"/>
      <c r="AG28" s="69"/>
      <c r="AH28" s="69"/>
      <c r="AI28" s="69"/>
      <c r="AJ28" s="69"/>
      <c r="AK28" s="69"/>
      <c r="AL28" s="69"/>
      <c r="AM28" s="69"/>
      <c r="AN28" s="69"/>
      <c r="AO28" s="69"/>
      <c r="AP28" s="69"/>
      <c r="AQ28" s="69"/>
      <c r="AR28" s="69"/>
      <c r="AS28" s="69"/>
      <c r="AT28" s="69"/>
      <c r="AU28" s="69"/>
      <c r="AV28" s="69"/>
      <c r="AW28" s="69"/>
      <c r="AX28" s="69"/>
      <c r="AY28" s="69"/>
      <c r="AZ28" s="69"/>
      <c r="BA28" s="69"/>
      <c r="BB28" s="69"/>
      <c r="BC28" s="69"/>
      <c r="BD28" s="69"/>
      <c r="BE28" s="69"/>
      <c r="BF28" s="69"/>
      <c r="BG28" s="69"/>
      <c r="BH28" s="69"/>
      <c r="BI28" s="69"/>
      <c r="BJ28" s="69"/>
      <c r="BK28" s="69"/>
      <c r="BL28" s="69"/>
      <c r="BM28" s="69"/>
      <c r="BN28" s="69"/>
      <c r="BO28" s="69"/>
      <c r="BP28" s="69"/>
    </row>
    <row r="29" spans="1:68" x14ac:dyDescent="0.3">
      <c r="A29" s="69"/>
      <c r="B29" s="69"/>
      <c r="C29" s="69"/>
      <c r="D29" s="69"/>
      <c r="E29" s="69"/>
      <c r="F29" s="69"/>
      <c r="G29" s="69"/>
      <c r="H29" s="69"/>
      <c r="I29" s="69"/>
      <c r="J29" s="69"/>
      <c r="K29" s="69"/>
      <c r="L29" s="69"/>
      <c r="M29" s="69"/>
      <c r="N29" s="69"/>
      <c r="O29" s="69"/>
      <c r="P29" s="69"/>
      <c r="Q29" s="69"/>
      <c r="R29" s="69"/>
      <c r="S29" s="69"/>
      <c r="T29" s="69"/>
      <c r="U29" s="69"/>
      <c r="V29" s="69"/>
      <c r="W29" s="69"/>
      <c r="X29" s="69"/>
      <c r="Y29" s="69"/>
      <c r="Z29" s="69"/>
      <c r="AA29" s="69"/>
      <c r="AB29" s="69"/>
      <c r="AC29" s="69"/>
      <c r="AD29" s="69"/>
      <c r="AE29" s="69"/>
      <c r="AF29" s="69"/>
      <c r="AG29" s="69"/>
      <c r="AH29" s="69"/>
      <c r="AI29" s="69"/>
      <c r="AJ29" s="69"/>
      <c r="AK29" s="69"/>
      <c r="AL29" s="69"/>
      <c r="AM29" s="69"/>
      <c r="AN29" s="69"/>
      <c r="AO29" s="69"/>
      <c r="AP29" s="69"/>
      <c r="AQ29" s="69"/>
      <c r="AR29" s="69"/>
      <c r="AS29" s="69"/>
      <c r="AT29" s="69"/>
      <c r="AU29" s="69"/>
      <c r="AV29" s="69"/>
      <c r="AW29" s="69"/>
      <c r="AX29" s="69"/>
      <c r="AY29" s="69"/>
      <c r="AZ29" s="69"/>
      <c r="BA29" s="69"/>
      <c r="BB29" s="69"/>
      <c r="BC29" s="69"/>
      <c r="BD29" s="69"/>
      <c r="BE29" s="69"/>
      <c r="BF29" s="69"/>
      <c r="BG29" s="69"/>
      <c r="BH29" s="69"/>
      <c r="BI29" s="69"/>
      <c r="BJ29" s="69"/>
      <c r="BK29" s="69"/>
      <c r="BL29" s="69"/>
      <c r="BM29" s="69"/>
      <c r="BN29" s="69"/>
      <c r="BO29" s="69"/>
      <c r="BP29" s="69"/>
    </row>
    <row r="30" spans="1:68" x14ac:dyDescent="0.3">
      <c r="A30" s="69"/>
      <c r="B30" s="69"/>
      <c r="C30" s="69"/>
      <c r="D30" s="69"/>
      <c r="E30" s="69"/>
      <c r="F30" s="69"/>
      <c r="G30" s="69"/>
      <c r="H30" s="69"/>
      <c r="I30" s="69"/>
      <c r="J30" s="69"/>
      <c r="K30" s="69"/>
      <c r="L30" s="69"/>
      <c r="M30" s="69"/>
      <c r="N30" s="69"/>
      <c r="O30" s="69"/>
      <c r="P30" s="69"/>
      <c r="Q30" s="69"/>
      <c r="R30" s="69"/>
      <c r="S30" s="69"/>
      <c r="T30" s="69"/>
      <c r="U30" s="69"/>
      <c r="V30" s="69"/>
      <c r="W30" s="69"/>
      <c r="X30" s="69"/>
      <c r="Y30" s="69"/>
      <c r="Z30" s="69"/>
      <c r="AA30" s="69"/>
      <c r="AB30" s="69"/>
      <c r="AC30" s="69"/>
      <c r="AD30" s="69"/>
      <c r="AE30" s="69"/>
      <c r="AF30" s="69"/>
      <c r="AG30" s="69"/>
      <c r="AH30" s="69"/>
      <c r="AI30" s="69"/>
      <c r="AJ30" s="69"/>
      <c r="AK30" s="69"/>
      <c r="AL30" s="69"/>
      <c r="AM30" s="69"/>
      <c r="AN30" s="69"/>
      <c r="AO30" s="69"/>
      <c r="AP30" s="69"/>
      <c r="AQ30" s="69"/>
      <c r="AR30" s="69"/>
      <c r="AS30" s="69"/>
      <c r="AT30" s="69"/>
      <c r="AU30" s="69"/>
      <c r="AV30" s="69"/>
      <c r="AW30" s="69"/>
      <c r="AX30" s="69"/>
      <c r="AY30" s="69"/>
      <c r="AZ30" s="69"/>
      <c r="BA30" s="69"/>
      <c r="BB30" s="69"/>
      <c r="BC30" s="69"/>
      <c r="BD30" s="69"/>
      <c r="BE30" s="69"/>
      <c r="BF30" s="69"/>
      <c r="BG30" s="69"/>
      <c r="BH30" s="69"/>
      <c r="BI30" s="69"/>
      <c r="BJ30" s="69"/>
      <c r="BK30" s="69"/>
      <c r="BL30" s="69"/>
      <c r="BM30" s="69"/>
      <c r="BN30" s="69"/>
      <c r="BO30" s="69"/>
      <c r="BP30" s="69"/>
    </row>
    <row r="31" spans="1:68" x14ac:dyDescent="0.3">
      <c r="A31" s="69"/>
      <c r="B31" s="69"/>
      <c r="C31" s="69"/>
      <c r="D31" s="69"/>
      <c r="E31" s="69"/>
      <c r="F31" s="69"/>
      <c r="G31" s="69"/>
      <c r="H31" s="69"/>
      <c r="I31" s="69"/>
      <c r="J31" s="69"/>
      <c r="K31" s="69"/>
      <c r="L31" s="69"/>
      <c r="M31" s="69"/>
      <c r="N31" s="69"/>
      <c r="O31" s="69"/>
      <c r="P31" s="69"/>
      <c r="Q31" s="69"/>
      <c r="R31" s="69"/>
      <c r="S31" s="69"/>
      <c r="T31" s="69"/>
      <c r="U31" s="69"/>
      <c r="V31" s="69"/>
      <c r="W31" s="69"/>
      <c r="X31" s="69"/>
      <c r="Y31" s="69"/>
      <c r="Z31" s="69"/>
      <c r="AA31" s="69"/>
      <c r="AB31" s="69"/>
      <c r="AC31" s="69"/>
      <c r="AD31" s="69"/>
      <c r="AE31" s="69"/>
      <c r="AF31" s="69"/>
      <c r="AG31" s="69"/>
      <c r="AH31" s="69"/>
      <c r="AI31" s="69"/>
      <c r="AJ31" s="69"/>
      <c r="AK31" s="69"/>
      <c r="AL31" s="69"/>
      <c r="AM31" s="69"/>
      <c r="AN31" s="69"/>
      <c r="AO31" s="69"/>
      <c r="AP31" s="69"/>
      <c r="AQ31" s="69"/>
      <c r="AR31" s="69"/>
      <c r="AS31" s="69"/>
      <c r="AT31" s="69"/>
      <c r="AU31" s="69"/>
      <c r="AV31" s="69"/>
      <c r="AW31" s="69"/>
      <c r="AX31" s="69"/>
      <c r="AY31" s="69"/>
      <c r="AZ31" s="69"/>
      <c r="BA31" s="69"/>
      <c r="BB31" s="69"/>
      <c r="BC31" s="69"/>
      <c r="BD31" s="69"/>
      <c r="BE31" s="69"/>
      <c r="BF31" s="69"/>
      <c r="BG31" s="69"/>
      <c r="BH31" s="69"/>
      <c r="BI31" s="69"/>
      <c r="BJ31" s="69"/>
      <c r="BK31" s="69"/>
      <c r="BL31" s="69"/>
      <c r="BM31" s="69"/>
      <c r="BN31" s="69"/>
      <c r="BO31" s="69"/>
      <c r="BP31" s="69"/>
    </row>
    <row r="32" spans="1:68" x14ac:dyDescent="0.3">
      <c r="A32" s="69"/>
      <c r="B32" s="69"/>
      <c r="C32" s="69"/>
      <c r="D32" s="69"/>
      <c r="E32" s="69"/>
      <c r="F32" s="69"/>
      <c r="G32" s="69"/>
      <c r="H32" s="69"/>
      <c r="I32" s="69"/>
      <c r="J32" s="69"/>
      <c r="K32" s="69"/>
      <c r="L32" s="69"/>
      <c r="M32" s="69"/>
      <c r="N32" s="69"/>
      <c r="O32" s="69"/>
      <c r="P32" s="69"/>
      <c r="Q32" s="69"/>
      <c r="R32" s="69"/>
      <c r="S32" s="69"/>
      <c r="T32" s="69"/>
      <c r="U32" s="69"/>
      <c r="V32" s="69"/>
      <c r="W32" s="69"/>
      <c r="X32" s="69"/>
      <c r="Y32" s="69"/>
      <c r="Z32" s="69"/>
      <c r="AA32" s="69"/>
      <c r="AB32" s="69"/>
      <c r="AC32" s="69"/>
      <c r="AD32" s="69"/>
      <c r="AE32" s="69"/>
      <c r="AF32" s="69"/>
      <c r="AG32" s="69"/>
      <c r="AH32" s="69"/>
      <c r="AI32" s="69"/>
      <c r="AJ32" s="69"/>
      <c r="AK32" s="69"/>
      <c r="AL32" s="69"/>
      <c r="AM32" s="69"/>
      <c r="AN32" s="69"/>
      <c r="AO32" s="69"/>
      <c r="AP32" s="69"/>
      <c r="AQ32" s="69"/>
      <c r="AR32" s="69"/>
      <c r="AS32" s="69"/>
      <c r="AT32" s="69"/>
      <c r="AU32" s="69"/>
      <c r="AV32" s="69"/>
      <c r="AW32" s="69"/>
      <c r="AX32" s="69"/>
      <c r="AY32" s="69"/>
      <c r="AZ32" s="69"/>
      <c r="BA32" s="69"/>
      <c r="BB32" s="69"/>
      <c r="BC32" s="69"/>
      <c r="BD32" s="69"/>
      <c r="BE32" s="69"/>
      <c r="BF32" s="69"/>
      <c r="BG32" s="69"/>
      <c r="BH32" s="69"/>
      <c r="BI32" s="69"/>
      <c r="BJ32" s="69"/>
      <c r="BK32" s="69"/>
      <c r="BL32" s="69"/>
      <c r="BM32" s="69"/>
      <c r="BN32" s="69"/>
      <c r="BO32" s="69"/>
      <c r="BP32" s="69"/>
    </row>
    <row r="33" spans="1:68" x14ac:dyDescent="0.3">
      <c r="A33" s="66" t="s">
        <v>234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71"/>
      <c r="AQ33" s="71"/>
      <c r="AR33" s="71"/>
      <c r="AS33" s="71"/>
      <c r="AT33" s="71"/>
      <c r="AU33" s="71"/>
      <c r="AV33" s="71"/>
      <c r="AW33" s="71"/>
      <c r="AX33" s="71"/>
      <c r="AY33" s="71"/>
      <c r="AZ33" s="71"/>
      <c r="BA33" s="71"/>
      <c r="BB33" s="71"/>
      <c r="BC33" s="71"/>
      <c r="BD33" s="71"/>
      <c r="BE33" s="71"/>
      <c r="BF33" s="71"/>
      <c r="BG33" s="71"/>
      <c r="BH33" s="71"/>
      <c r="BI33" s="71"/>
      <c r="BJ33" s="71"/>
      <c r="BK33" s="62"/>
      <c r="BL33" s="62"/>
      <c r="BM33" s="62"/>
      <c r="BN33" s="62"/>
      <c r="BO33" s="62"/>
      <c r="BP33" s="62"/>
    </row>
    <row r="34" spans="1:68" x14ac:dyDescent="0.3">
      <c r="A34" s="70" t="s">
        <v>235</v>
      </c>
      <c r="B34" s="70"/>
      <c r="C34" s="70"/>
      <c r="D34" s="70"/>
      <c r="E34" s="70"/>
      <c r="F34" s="70"/>
      <c r="G34" s="68"/>
      <c r="H34" s="70" t="s">
        <v>236</v>
      </c>
      <c r="I34" s="70"/>
      <c r="J34" s="70"/>
      <c r="K34" s="70"/>
      <c r="L34" s="70"/>
      <c r="M34" s="70"/>
      <c r="N34" s="68"/>
      <c r="O34" s="70" t="s">
        <v>237</v>
      </c>
      <c r="P34" s="70"/>
      <c r="Q34" s="70"/>
      <c r="R34" s="70"/>
      <c r="S34" s="70"/>
      <c r="T34" s="70"/>
      <c r="U34" s="68"/>
      <c r="V34" s="70" t="s">
        <v>238</v>
      </c>
      <c r="W34" s="70"/>
      <c r="X34" s="70"/>
      <c r="Y34" s="70"/>
      <c r="Z34" s="70"/>
      <c r="AA34" s="70"/>
      <c r="AB34" s="68"/>
      <c r="AC34" s="70" t="s">
        <v>239</v>
      </c>
      <c r="AD34" s="70"/>
      <c r="AE34" s="70"/>
      <c r="AF34" s="70"/>
      <c r="AG34" s="70"/>
      <c r="AH34" s="70"/>
      <c r="AI34" s="68"/>
      <c r="AJ34" s="70" t="s">
        <v>240</v>
      </c>
      <c r="AK34" s="70"/>
      <c r="AL34" s="70"/>
      <c r="AM34" s="70"/>
      <c r="AN34" s="70"/>
      <c r="AO34" s="70"/>
      <c r="AP34" s="68"/>
      <c r="AQ34" s="68"/>
      <c r="AR34" s="68"/>
      <c r="AS34" s="68"/>
      <c r="AT34" s="68"/>
      <c r="AU34" s="68"/>
      <c r="AV34" s="68"/>
      <c r="AW34" s="68"/>
      <c r="AX34" s="68"/>
      <c r="AY34" s="68"/>
      <c r="AZ34" s="68"/>
      <c r="BA34" s="68"/>
      <c r="BB34" s="68"/>
      <c r="BC34" s="68"/>
      <c r="BD34" s="68"/>
      <c r="BE34" s="68"/>
      <c r="BF34" s="68"/>
      <c r="BG34" s="68"/>
      <c r="BH34" s="68"/>
      <c r="BI34" s="68"/>
      <c r="BJ34" s="68"/>
      <c r="BK34" s="69"/>
      <c r="BL34" s="69"/>
      <c r="BM34" s="69"/>
      <c r="BN34" s="69"/>
      <c r="BO34" s="69"/>
      <c r="BP34" s="69"/>
    </row>
    <row r="35" spans="1:68" x14ac:dyDescent="0.3">
      <c r="A35" s="70"/>
      <c r="B35" s="70" t="s">
        <v>208</v>
      </c>
      <c r="C35" s="70" t="s">
        <v>209</v>
      </c>
      <c r="D35" s="70" t="s">
        <v>210</v>
      </c>
      <c r="E35" s="70" t="s">
        <v>211</v>
      </c>
      <c r="F35" s="70" t="s">
        <v>203</v>
      </c>
      <c r="G35" s="68"/>
      <c r="H35" s="70"/>
      <c r="I35" s="70" t="s">
        <v>208</v>
      </c>
      <c r="J35" s="70" t="s">
        <v>209</v>
      </c>
      <c r="K35" s="70" t="s">
        <v>210</v>
      </c>
      <c r="L35" s="70" t="s">
        <v>211</v>
      </c>
      <c r="M35" s="70" t="s">
        <v>203</v>
      </c>
      <c r="N35" s="68"/>
      <c r="O35" s="70"/>
      <c r="P35" s="70" t="s">
        <v>208</v>
      </c>
      <c r="Q35" s="70" t="s">
        <v>209</v>
      </c>
      <c r="R35" s="70" t="s">
        <v>210</v>
      </c>
      <c r="S35" s="70" t="s">
        <v>211</v>
      </c>
      <c r="T35" s="70" t="s">
        <v>203</v>
      </c>
      <c r="U35" s="68"/>
      <c r="V35" s="70"/>
      <c r="W35" s="70" t="s">
        <v>208</v>
      </c>
      <c r="X35" s="70" t="s">
        <v>209</v>
      </c>
      <c r="Y35" s="70" t="s">
        <v>210</v>
      </c>
      <c r="Z35" s="70" t="s">
        <v>211</v>
      </c>
      <c r="AA35" s="70" t="s">
        <v>203</v>
      </c>
      <c r="AB35" s="68"/>
      <c r="AC35" s="70"/>
      <c r="AD35" s="70" t="s">
        <v>208</v>
      </c>
      <c r="AE35" s="70" t="s">
        <v>209</v>
      </c>
      <c r="AF35" s="70" t="s">
        <v>210</v>
      </c>
      <c r="AG35" s="70" t="s">
        <v>211</v>
      </c>
      <c r="AH35" s="70" t="s">
        <v>203</v>
      </c>
      <c r="AI35" s="68"/>
      <c r="AJ35" s="70"/>
      <c r="AK35" s="70" t="s">
        <v>208</v>
      </c>
      <c r="AL35" s="70" t="s">
        <v>209</v>
      </c>
      <c r="AM35" s="70" t="s">
        <v>210</v>
      </c>
      <c r="AN35" s="70" t="s">
        <v>211</v>
      </c>
      <c r="AO35" s="70" t="s">
        <v>203</v>
      </c>
      <c r="AP35" s="68"/>
      <c r="AQ35" s="68"/>
      <c r="AR35" s="68"/>
      <c r="AS35" s="68"/>
      <c r="AT35" s="68"/>
      <c r="AU35" s="68"/>
      <c r="AV35" s="68"/>
      <c r="AW35" s="68"/>
      <c r="AX35" s="68"/>
      <c r="AY35" s="68"/>
      <c r="AZ35" s="68"/>
      <c r="BA35" s="68"/>
      <c r="BB35" s="68"/>
      <c r="BC35" s="68"/>
      <c r="BD35" s="68"/>
      <c r="BE35" s="68"/>
      <c r="BF35" s="68"/>
      <c r="BG35" s="68"/>
      <c r="BH35" s="68"/>
      <c r="BI35" s="68"/>
      <c r="BJ35" s="68"/>
      <c r="BK35" s="69"/>
      <c r="BL35" s="69"/>
      <c r="BM35" s="69"/>
      <c r="BN35" s="69"/>
      <c r="BO35" s="69"/>
      <c r="BP35" s="69"/>
    </row>
    <row r="36" spans="1:68" x14ac:dyDescent="0.3">
      <c r="A36" s="70" t="s">
        <v>17</v>
      </c>
      <c r="B36" s="70">
        <v>580</v>
      </c>
      <c r="C36" s="70">
        <v>800</v>
      </c>
      <c r="D36" s="70">
        <v>0</v>
      </c>
      <c r="E36" s="70">
        <v>2000</v>
      </c>
      <c r="F36" s="70">
        <v>284.5</v>
      </c>
      <c r="G36" s="68"/>
      <c r="H36" s="70" t="s">
        <v>18</v>
      </c>
      <c r="I36" s="70">
        <v>580</v>
      </c>
      <c r="J36" s="70">
        <v>700</v>
      </c>
      <c r="K36" s="70">
        <v>0</v>
      </c>
      <c r="L36" s="70">
        <v>3500</v>
      </c>
      <c r="M36" s="70">
        <v>620.29999999999995</v>
      </c>
      <c r="N36" s="68"/>
      <c r="O36" s="70" t="s">
        <v>19</v>
      </c>
      <c r="P36" s="70">
        <v>0</v>
      </c>
      <c r="Q36" s="70">
        <v>0</v>
      </c>
      <c r="R36" s="70">
        <v>1500</v>
      </c>
      <c r="S36" s="70">
        <v>2000</v>
      </c>
      <c r="T36" s="70">
        <v>2827.4</v>
      </c>
      <c r="U36" s="68"/>
      <c r="V36" s="70" t="s">
        <v>20</v>
      </c>
      <c r="W36" s="70">
        <v>0</v>
      </c>
      <c r="X36" s="70">
        <v>0</v>
      </c>
      <c r="Y36" s="70">
        <v>3500</v>
      </c>
      <c r="Z36" s="70">
        <v>0</v>
      </c>
      <c r="AA36" s="70">
        <v>2424.4</v>
      </c>
      <c r="AB36" s="68"/>
      <c r="AC36" s="70" t="s">
        <v>21</v>
      </c>
      <c r="AD36" s="70">
        <v>0</v>
      </c>
      <c r="AE36" s="70">
        <v>0</v>
      </c>
      <c r="AF36" s="70">
        <v>2300</v>
      </c>
      <c r="AG36" s="70">
        <v>0</v>
      </c>
      <c r="AH36" s="70">
        <v>87.9</v>
      </c>
      <c r="AI36" s="68"/>
      <c r="AJ36" s="70" t="s">
        <v>22</v>
      </c>
      <c r="AK36" s="70">
        <v>235</v>
      </c>
      <c r="AL36" s="70">
        <v>280</v>
      </c>
      <c r="AM36" s="70">
        <v>0</v>
      </c>
      <c r="AN36" s="70">
        <v>350</v>
      </c>
      <c r="AO36" s="70">
        <v>93.8</v>
      </c>
      <c r="AP36" s="68"/>
      <c r="AQ36" s="68"/>
      <c r="AR36" s="68"/>
      <c r="AS36" s="68"/>
      <c r="AT36" s="68"/>
      <c r="AU36" s="68"/>
      <c r="AV36" s="68"/>
      <c r="AW36" s="68"/>
      <c r="AX36" s="68"/>
      <c r="AY36" s="68"/>
      <c r="AZ36" s="68"/>
      <c r="BA36" s="68"/>
      <c r="BB36" s="68"/>
      <c r="BC36" s="68"/>
      <c r="BD36" s="68"/>
      <c r="BE36" s="68"/>
      <c r="BF36" s="68"/>
      <c r="BG36" s="68"/>
      <c r="BH36" s="68"/>
      <c r="BI36" s="68"/>
      <c r="BJ36" s="68"/>
      <c r="BK36" s="69"/>
      <c r="BL36" s="69"/>
      <c r="BM36" s="69"/>
      <c r="BN36" s="69"/>
      <c r="BO36" s="69"/>
      <c r="BP36" s="69"/>
    </row>
    <row r="37" spans="1:68" x14ac:dyDescent="0.3">
      <c r="A37" s="69"/>
      <c r="B37" s="69"/>
      <c r="C37" s="69"/>
      <c r="D37" s="69"/>
      <c r="E37" s="69"/>
      <c r="F37" s="69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X37" s="69"/>
      <c r="Y37" s="69"/>
      <c r="Z37" s="69"/>
      <c r="AA37" s="69"/>
      <c r="AB37" s="69"/>
      <c r="AC37" s="69"/>
      <c r="AD37" s="69"/>
      <c r="AE37" s="69"/>
      <c r="AF37" s="69"/>
      <c r="AG37" s="69"/>
      <c r="AH37" s="69"/>
      <c r="AI37" s="69"/>
      <c r="AJ37" s="69"/>
      <c r="AK37" s="69"/>
      <c r="AL37" s="69"/>
      <c r="AM37" s="69"/>
      <c r="AN37" s="69"/>
      <c r="AO37" s="69"/>
      <c r="AP37" s="69"/>
      <c r="AQ37" s="69"/>
      <c r="AR37" s="69"/>
      <c r="AS37" s="69"/>
      <c r="AT37" s="69"/>
      <c r="AU37" s="69"/>
      <c r="AV37" s="69"/>
      <c r="AW37" s="69"/>
      <c r="AX37" s="69"/>
      <c r="AY37" s="69"/>
      <c r="AZ37" s="69"/>
      <c r="BA37" s="69"/>
      <c r="BB37" s="69"/>
      <c r="BC37" s="69"/>
      <c r="BD37" s="69"/>
      <c r="BE37" s="69"/>
      <c r="BF37" s="69"/>
      <c r="BG37" s="69"/>
      <c r="BH37" s="69"/>
      <c r="BI37" s="69"/>
      <c r="BJ37" s="69"/>
      <c r="BK37" s="69"/>
      <c r="BL37" s="69"/>
      <c r="BM37" s="69"/>
      <c r="BN37" s="69"/>
      <c r="BO37" s="69"/>
      <c r="BP37" s="69"/>
    </row>
    <row r="38" spans="1:68" x14ac:dyDescent="0.3">
      <c r="A38" s="69"/>
      <c r="B38" s="69"/>
      <c r="C38" s="69"/>
      <c r="D38" s="69"/>
      <c r="E38" s="69"/>
      <c r="F38" s="69"/>
      <c r="G38" s="69"/>
      <c r="H38" s="69"/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9"/>
      <c r="V38" s="69"/>
      <c r="W38" s="69"/>
      <c r="X38" s="69"/>
      <c r="Y38" s="69"/>
      <c r="Z38" s="69"/>
      <c r="AA38" s="69"/>
      <c r="AB38" s="69"/>
      <c r="AC38" s="69"/>
      <c r="AD38" s="69"/>
      <c r="AE38" s="69"/>
      <c r="AF38" s="69"/>
      <c r="AG38" s="69"/>
      <c r="AH38" s="69"/>
      <c r="AI38" s="69"/>
      <c r="AJ38" s="69"/>
      <c r="AK38" s="69"/>
      <c r="AL38" s="69"/>
      <c r="AM38" s="69"/>
      <c r="AN38" s="69"/>
      <c r="AO38" s="69"/>
      <c r="AP38" s="69"/>
      <c r="AQ38" s="69"/>
      <c r="AR38" s="69"/>
      <c r="AS38" s="69"/>
      <c r="AT38" s="69"/>
      <c r="AU38" s="69"/>
      <c r="AV38" s="69"/>
      <c r="AW38" s="69"/>
      <c r="AX38" s="69"/>
      <c r="AY38" s="69"/>
      <c r="AZ38" s="69"/>
      <c r="BA38" s="69"/>
      <c r="BB38" s="69"/>
      <c r="BC38" s="69"/>
      <c r="BD38" s="69"/>
      <c r="BE38" s="69"/>
      <c r="BF38" s="69"/>
      <c r="BG38" s="69"/>
      <c r="BH38" s="69"/>
      <c r="BI38" s="69"/>
      <c r="BJ38" s="69"/>
      <c r="BK38" s="69"/>
      <c r="BL38" s="69"/>
      <c r="BM38" s="69"/>
      <c r="BN38" s="69"/>
      <c r="BO38" s="69"/>
      <c r="BP38" s="69"/>
    </row>
    <row r="39" spans="1:68" x14ac:dyDescent="0.3">
      <c r="A39" s="69"/>
      <c r="B39" s="69"/>
      <c r="C39" s="69"/>
      <c r="D39" s="69"/>
      <c r="E39" s="69"/>
      <c r="F39" s="69"/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9"/>
      <c r="V39" s="69"/>
      <c r="W39" s="69"/>
      <c r="X39" s="69"/>
      <c r="Y39" s="69"/>
      <c r="Z39" s="69"/>
      <c r="AA39" s="69"/>
      <c r="AB39" s="69"/>
      <c r="AC39" s="69"/>
      <c r="AD39" s="69"/>
      <c r="AE39" s="69"/>
      <c r="AF39" s="69"/>
      <c r="AG39" s="69"/>
      <c r="AH39" s="69"/>
      <c r="AI39" s="69"/>
      <c r="AJ39" s="69"/>
      <c r="AK39" s="69"/>
      <c r="AL39" s="69"/>
      <c r="AM39" s="69"/>
      <c r="AN39" s="69"/>
      <c r="AO39" s="69"/>
      <c r="AP39" s="69"/>
      <c r="AQ39" s="69"/>
      <c r="AR39" s="69"/>
      <c r="AS39" s="69"/>
      <c r="AT39" s="69"/>
      <c r="AU39" s="69"/>
      <c r="AV39" s="69"/>
      <c r="AW39" s="69"/>
      <c r="AX39" s="69"/>
      <c r="AY39" s="69"/>
      <c r="AZ39" s="69"/>
      <c r="BA39" s="69"/>
      <c r="BB39" s="69"/>
      <c r="BC39" s="69"/>
      <c r="BD39" s="69"/>
      <c r="BE39" s="69"/>
      <c r="BF39" s="69"/>
      <c r="BG39" s="69"/>
      <c r="BH39" s="69"/>
      <c r="BI39" s="69"/>
      <c r="BJ39" s="69"/>
      <c r="BK39" s="69"/>
      <c r="BL39" s="69"/>
      <c r="BM39" s="69"/>
      <c r="BN39" s="69"/>
      <c r="BO39" s="69"/>
      <c r="BP39" s="69"/>
    </row>
    <row r="40" spans="1:68" x14ac:dyDescent="0.3">
      <c r="A40" s="69"/>
      <c r="B40" s="69"/>
      <c r="C40" s="69"/>
      <c r="D40" s="69"/>
      <c r="E40" s="69"/>
      <c r="F40" s="69"/>
      <c r="G40" s="69"/>
      <c r="H40" s="69"/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9"/>
      <c r="V40" s="69"/>
      <c r="W40" s="69"/>
      <c r="X40" s="69"/>
      <c r="Y40" s="69"/>
      <c r="Z40" s="69"/>
      <c r="AA40" s="69"/>
      <c r="AB40" s="69"/>
      <c r="AC40" s="69"/>
      <c r="AD40" s="69"/>
      <c r="AE40" s="69"/>
      <c r="AF40" s="69"/>
      <c r="AG40" s="69"/>
      <c r="AH40" s="69"/>
      <c r="AI40" s="69"/>
      <c r="AJ40" s="69"/>
      <c r="AK40" s="69"/>
      <c r="AL40" s="69"/>
      <c r="AM40" s="69"/>
      <c r="AN40" s="69"/>
      <c r="AO40" s="69"/>
      <c r="AP40" s="69"/>
      <c r="AQ40" s="69"/>
      <c r="AR40" s="69"/>
      <c r="AS40" s="69"/>
      <c r="AT40" s="69"/>
      <c r="AU40" s="69"/>
      <c r="AV40" s="69"/>
      <c r="AW40" s="69"/>
      <c r="AX40" s="69"/>
      <c r="AY40" s="69"/>
      <c r="AZ40" s="69"/>
      <c r="BA40" s="69"/>
      <c r="BB40" s="69"/>
      <c r="BC40" s="69"/>
      <c r="BD40" s="69"/>
      <c r="BE40" s="69"/>
      <c r="BF40" s="69"/>
      <c r="BG40" s="69"/>
      <c r="BH40" s="69"/>
      <c r="BI40" s="69"/>
      <c r="BJ40" s="69"/>
      <c r="BK40" s="69"/>
      <c r="BL40" s="69"/>
      <c r="BM40" s="69"/>
      <c r="BN40" s="69"/>
      <c r="BO40" s="69"/>
      <c r="BP40" s="69"/>
    </row>
    <row r="41" spans="1:68" x14ac:dyDescent="0.3">
      <c r="A41" s="69"/>
      <c r="B41" s="69"/>
      <c r="C41" s="69"/>
      <c r="D41" s="69"/>
      <c r="E41" s="69"/>
      <c r="F41" s="69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69"/>
      <c r="V41" s="69"/>
      <c r="W41" s="69"/>
      <c r="X41" s="69"/>
      <c r="Y41" s="69"/>
      <c r="Z41" s="69"/>
      <c r="AA41" s="69"/>
      <c r="AB41" s="69"/>
      <c r="AC41" s="69"/>
      <c r="AD41" s="69"/>
      <c r="AE41" s="69"/>
      <c r="AF41" s="69"/>
      <c r="AG41" s="69"/>
      <c r="AH41" s="69"/>
      <c r="AI41" s="69"/>
      <c r="AJ41" s="69"/>
      <c r="AK41" s="69"/>
      <c r="AL41" s="69"/>
      <c r="AM41" s="69"/>
      <c r="AN41" s="69"/>
      <c r="AO41" s="69"/>
      <c r="AP41" s="69"/>
      <c r="AQ41" s="69"/>
      <c r="AR41" s="69"/>
      <c r="AS41" s="69"/>
      <c r="AT41" s="69"/>
      <c r="AU41" s="69"/>
      <c r="AV41" s="69"/>
      <c r="AW41" s="69"/>
      <c r="AX41" s="69"/>
      <c r="AY41" s="69"/>
      <c r="AZ41" s="69"/>
      <c r="BA41" s="69"/>
      <c r="BB41" s="69"/>
      <c r="BC41" s="69"/>
      <c r="BD41" s="69"/>
      <c r="BE41" s="69"/>
      <c r="BF41" s="69"/>
      <c r="BG41" s="69"/>
      <c r="BH41" s="69"/>
      <c r="BI41" s="69"/>
      <c r="BJ41" s="69"/>
      <c r="BK41" s="69"/>
      <c r="BL41" s="69"/>
      <c r="BM41" s="69"/>
      <c r="BN41" s="69"/>
      <c r="BO41" s="69"/>
      <c r="BP41" s="69"/>
    </row>
    <row r="42" spans="1:68" x14ac:dyDescent="0.3">
      <c r="A42" s="69"/>
      <c r="B42" s="69"/>
      <c r="C42" s="69"/>
      <c r="D42" s="69"/>
      <c r="E42" s="69"/>
      <c r="F42" s="69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9"/>
      <c r="V42" s="69"/>
      <c r="W42" s="69"/>
      <c r="X42" s="69"/>
      <c r="Y42" s="69"/>
      <c r="Z42" s="69"/>
      <c r="AA42" s="69"/>
      <c r="AB42" s="69"/>
      <c r="AC42" s="69"/>
      <c r="AD42" s="69"/>
      <c r="AE42" s="69"/>
      <c r="AF42" s="69"/>
      <c r="AG42" s="69"/>
      <c r="AH42" s="69"/>
      <c r="AI42" s="69"/>
      <c r="AJ42" s="69"/>
      <c r="AK42" s="69"/>
      <c r="AL42" s="69"/>
      <c r="AM42" s="69"/>
      <c r="AN42" s="69"/>
      <c r="AO42" s="69"/>
      <c r="AP42" s="69"/>
      <c r="AQ42" s="69"/>
      <c r="AR42" s="69"/>
      <c r="AS42" s="69"/>
      <c r="AT42" s="69"/>
      <c r="AU42" s="69"/>
      <c r="AV42" s="69"/>
      <c r="AW42" s="69"/>
      <c r="AX42" s="69"/>
      <c r="AY42" s="69"/>
      <c r="AZ42" s="69"/>
      <c r="BA42" s="69"/>
      <c r="BB42" s="69"/>
      <c r="BC42" s="69"/>
      <c r="BD42" s="69"/>
      <c r="BE42" s="69"/>
      <c r="BF42" s="69"/>
      <c r="BG42" s="69"/>
      <c r="BH42" s="69"/>
      <c r="BI42" s="69"/>
      <c r="BJ42" s="69"/>
      <c r="BK42" s="69"/>
      <c r="BL42" s="69"/>
      <c r="BM42" s="69"/>
      <c r="BN42" s="69"/>
      <c r="BO42" s="69"/>
      <c r="BP42" s="69"/>
    </row>
    <row r="43" spans="1:68" x14ac:dyDescent="0.3">
      <c r="A43" s="66" t="s">
        <v>241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  <c r="BK43" s="69"/>
      <c r="BL43" s="69"/>
      <c r="BM43" s="69"/>
      <c r="BN43" s="69"/>
      <c r="BO43" s="69"/>
      <c r="BP43" s="69"/>
    </row>
    <row r="44" spans="1:68" x14ac:dyDescent="0.3">
      <c r="A44" s="70" t="s">
        <v>242</v>
      </c>
      <c r="B44" s="70"/>
      <c r="C44" s="70"/>
      <c r="D44" s="70"/>
      <c r="E44" s="70"/>
      <c r="F44" s="70"/>
      <c r="G44" s="68"/>
      <c r="H44" s="70" t="s">
        <v>243</v>
      </c>
      <c r="I44" s="70"/>
      <c r="J44" s="70"/>
      <c r="K44" s="70"/>
      <c r="L44" s="70"/>
      <c r="M44" s="70"/>
      <c r="N44" s="68"/>
      <c r="O44" s="70" t="s">
        <v>244</v>
      </c>
      <c r="P44" s="70"/>
      <c r="Q44" s="70"/>
      <c r="R44" s="70"/>
      <c r="S44" s="70"/>
      <c r="T44" s="70"/>
      <c r="U44" s="68"/>
      <c r="V44" s="70" t="s">
        <v>245</v>
      </c>
      <c r="W44" s="70"/>
      <c r="X44" s="70"/>
      <c r="Y44" s="70"/>
      <c r="Z44" s="70"/>
      <c r="AA44" s="70"/>
      <c r="AB44" s="68"/>
      <c r="AC44" s="70" t="s">
        <v>246</v>
      </c>
      <c r="AD44" s="70"/>
      <c r="AE44" s="70"/>
      <c r="AF44" s="70"/>
      <c r="AG44" s="70"/>
      <c r="AH44" s="70"/>
      <c r="AI44" s="68"/>
      <c r="AJ44" s="70" t="s">
        <v>247</v>
      </c>
      <c r="AK44" s="70"/>
      <c r="AL44" s="70"/>
      <c r="AM44" s="70"/>
      <c r="AN44" s="70"/>
      <c r="AO44" s="70"/>
      <c r="AP44" s="68"/>
      <c r="AQ44" s="70" t="s">
        <v>248</v>
      </c>
      <c r="AR44" s="70"/>
      <c r="AS44" s="70"/>
      <c r="AT44" s="70"/>
      <c r="AU44" s="70"/>
      <c r="AV44" s="70"/>
      <c r="AW44" s="68"/>
      <c r="AX44" s="70" t="s">
        <v>249</v>
      </c>
      <c r="AY44" s="70"/>
      <c r="AZ44" s="70"/>
      <c r="BA44" s="70"/>
      <c r="BB44" s="70"/>
      <c r="BC44" s="70"/>
      <c r="BD44" s="68"/>
      <c r="BE44" s="70" t="s">
        <v>250</v>
      </c>
      <c r="BF44" s="70"/>
      <c r="BG44" s="70"/>
      <c r="BH44" s="70"/>
      <c r="BI44" s="70"/>
      <c r="BJ44" s="70"/>
      <c r="BK44" s="69"/>
      <c r="BL44" s="69"/>
      <c r="BM44" s="69"/>
      <c r="BN44" s="69"/>
      <c r="BO44" s="69"/>
      <c r="BP44" s="69"/>
    </row>
    <row r="45" spans="1:68" x14ac:dyDescent="0.3">
      <c r="A45" s="70"/>
      <c r="B45" s="70" t="s">
        <v>208</v>
      </c>
      <c r="C45" s="70" t="s">
        <v>209</v>
      </c>
      <c r="D45" s="70" t="s">
        <v>210</v>
      </c>
      <c r="E45" s="70" t="s">
        <v>211</v>
      </c>
      <c r="F45" s="70" t="s">
        <v>203</v>
      </c>
      <c r="G45" s="68"/>
      <c r="H45" s="70"/>
      <c r="I45" s="70" t="s">
        <v>208</v>
      </c>
      <c r="J45" s="70" t="s">
        <v>209</v>
      </c>
      <c r="K45" s="70" t="s">
        <v>210</v>
      </c>
      <c r="L45" s="70" t="s">
        <v>211</v>
      </c>
      <c r="M45" s="70" t="s">
        <v>203</v>
      </c>
      <c r="N45" s="68"/>
      <c r="O45" s="70"/>
      <c r="P45" s="70" t="s">
        <v>208</v>
      </c>
      <c r="Q45" s="70" t="s">
        <v>209</v>
      </c>
      <c r="R45" s="70" t="s">
        <v>210</v>
      </c>
      <c r="S45" s="70" t="s">
        <v>211</v>
      </c>
      <c r="T45" s="70" t="s">
        <v>203</v>
      </c>
      <c r="U45" s="68"/>
      <c r="V45" s="70"/>
      <c r="W45" s="70" t="s">
        <v>208</v>
      </c>
      <c r="X45" s="70" t="s">
        <v>209</v>
      </c>
      <c r="Y45" s="70" t="s">
        <v>210</v>
      </c>
      <c r="Z45" s="70" t="s">
        <v>211</v>
      </c>
      <c r="AA45" s="70" t="s">
        <v>203</v>
      </c>
      <c r="AB45" s="68"/>
      <c r="AC45" s="70"/>
      <c r="AD45" s="70" t="s">
        <v>208</v>
      </c>
      <c r="AE45" s="70" t="s">
        <v>209</v>
      </c>
      <c r="AF45" s="70" t="s">
        <v>210</v>
      </c>
      <c r="AG45" s="70" t="s">
        <v>211</v>
      </c>
      <c r="AH45" s="70" t="s">
        <v>203</v>
      </c>
      <c r="AI45" s="68"/>
      <c r="AJ45" s="70"/>
      <c r="AK45" s="70" t="s">
        <v>208</v>
      </c>
      <c r="AL45" s="70" t="s">
        <v>209</v>
      </c>
      <c r="AM45" s="70" t="s">
        <v>210</v>
      </c>
      <c r="AN45" s="70" t="s">
        <v>211</v>
      </c>
      <c r="AO45" s="70" t="s">
        <v>203</v>
      </c>
      <c r="AP45" s="68"/>
      <c r="AQ45" s="70"/>
      <c r="AR45" s="70" t="s">
        <v>208</v>
      </c>
      <c r="AS45" s="70" t="s">
        <v>209</v>
      </c>
      <c r="AT45" s="70" t="s">
        <v>210</v>
      </c>
      <c r="AU45" s="70" t="s">
        <v>211</v>
      </c>
      <c r="AV45" s="70" t="s">
        <v>203</v>
      </c>
      <c r="AW45" s="68"/>
      <c r="AX45" s="70"/>
      <c r="AY45" s="70" t="s">
        <v>208</v>
      </c>
      <c r="AZ45" s="70" t="s">
        <v>209</v>
      </c>
      <c r="BA45" s="70" t="s">
        <v>210</v>
      </c>
      <c r="BB45" s="70" t="s">
        <v>211</v>
      </c>
      <c r="BC45" s="70" t="s">
        <v>203</v>
      </c>
      <c r="BD45" s="68"/>
      <c r="BE45" s="70"/>
      <c r="BF45" s="70" t="s">
        <v>208</v>
      </c>
      <c r="BG45" s="70" t="s">
        <v>209</v>
      </c>
      <c r="BH45" s="70" t="s">
        <v>210</v>
      </c>
      <c r="BI45" s="70" t="s">
        <v>211</v>
      </c>
      <c r="BJ45" s="70" t="s">
        <v>203</v>
      </c>
      <c r="BK45" s="69"/>
      <c r="BL45" s="69"/>
      <c r="BM45" s="69"/>
      <c r="BN45" s="69"/>
      <c r="BO45" s="69"/>
      <c r="BP45" s="69"/>
    </row>
    <row r="46" spans="1:68" x14ac:dyDescent="0.3">
      <c r="A46" s="70" t="s">
        <v>23</v>
      </c>
      <c r="B46" s="70">
        <v>6</v>
      </c>
      <c r="C46" s="70">
        <v>8</v>
      </c>
      <c r="D46" s="70">
        <v>0</v>
      </c>
      <c r="E46" s="70">
        <v>45</v>
      </c>
      <c r="F46" s="70">
        <v>9</v>
      </c>
      <c r="G46" s="68"/>
      <c r="H46" s="70" t="s">
        <v>24</v>
      </c>
      <c r="I46" s="70">
        <v>6</v>
      </c>
      <c r="J46" s="70">
        <v>7</v>
      </c>
      <c r="K46" s="70">
        <v>0</v>
      </c>
      <c r="L46" s="70">
        <v>35</v>
      </c>
      <c r="M46" s="70">
        <v>5.4</v>
      </c>
      <c r="N46" s="68"/>
      <c r="O46" s="70" t="s">
        <v>251</v>
      </c>
      <c r="P46" s="70">
        <v>600</v>
      </c>
      <c r="Q46" s="70">
        <v>800</v>
      </c>
      <c r="R46" s="70">
        <v>0</v>
      </c>
      <c r="S46" s="70">
        <v>10000</v>
      </c>
      <c r="T46" s="70">
        <v>898.1</v>
      </c>
      <c r="U46" s="68"/>
      <c r="V46" s="70" t="s">
        <v>29</v>
      </c>
      <c r="W46" s="70">
        <v>0</v>
      </c>
      <c r="X46" s="70">
        <v>0</v>
      </c>
      <c r="Y46" s="70">
        <v>2.5</v>
      </c>
      <c r="Z46" s="70">
        <v>10</v>
      </c>
      <c r="AA46" s="70">
        <v>0.1</v>
      </c>
      <c r="AB46" s="68"/>
      <c r="AC46" s="70" t="s">
        <v>25</v>
      </c>
      <c r="AD46" s="70">
        <v>0</v>
      </c>
      <c r="AE46" s="70">
        <v>0</v>
      </c>
      <c r="AF46" s="70">
        <v>3.5</v>
      </c>
      <c r="AG46" s="70">
        <v>11</v>
      </c>
      <c r="AH46" s="70">
        <v>1.5</v>
      </c>
      <c r="AI46" s="68"/>
      <c r="AJ46" s="70" t="s">
        <v>26</v>
      </c>
      <c r="AK46" s="70">
        <v>95</v>
      </c>
      <c r="AL46" s="70">
        <v>150</v>
      </c>
      <c r="AM46" s="70">
        <v>0</v>
      </c>
      <c r="AN46" s="70">
        <v>2400</v>
      </c>
      <c r="AO46" s="70">
        <v>75.7</v>
      </c>
      <c r="AP46" s="68"/>
      <c r="AQ46" s="70" t="s">
        <v>27</v>
      </c>
      <c r="AR46" s="70">
        <v>50</v>
      </c>
      <c r="AS46" s="70">
        <v>60</v>
      </c>
      <c r="AT46" s="70">
        <v>0</v>
      </c>
      <c r="AU46" s="70">
        <v>400</v>
      </c>
      <c r="AV46" s="70">
        <v>35.1</v>
      </c>
      <c r="AW46" s="68"/>
      <c r="AX46" s="70" t="s">
        <v>252</v>
      </c>
      <c r="AY46" s="70"/>
      <c r="AZ46" s="70"/>
      <c r="BA46" s="70"/>
      <c r="BB46" s="70"/>
      <c r="BC46" s="70"/>
      <c r="BD46" s="68"/>
      <c r="BE46" s="70" t="s">
        <v>253</v>
      </c>
      <c r="BF46" s="70"/>
      <c r="BG46" s="70"/>
      <c r="BH46" s="70"/>
      <c r="BI46" s="70"/>
      <c r="BJ46" s="70"/>
      <c r="BK46" s="69"/>
      <c r="BL46" s="69"/>
      <c r="BM46" s="69"/>
      <c r="BN46" s="69"/>
      <c r="BO46" s="69"/>
      <c r="BP46" s="69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A2" sqref="A2:XFD2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8" customFormat="1" x14ac:dyDescent="0.3">
      <c r="A2" s="68" t="s">
        <v>280</v>
      </c>
      <c r="B2" s="68" t="s">
        <v>281</v>
      </c>
      <c r="C2" s="68" t="s">
        <v>282</v>
      </c>
      <c r="D2" s="68">
        <v>54</v>
      </c>
      <c r="E2" s="68">
        <v>998.01160000000004</v>
      </c>
      <c r="F2" s="68">
        <v>169.83663999999999</v>
      </c>
      <c r="G2" s="68">
        <v>22.480276</v>
      </c>
      <c r="H2" s="68">
        <v>9.5415799999999997</v>
      </c>
      <c r="I2" s="68">
        <v>12.938694999999999</v>
      </c>
      <c r="J2" s="68">
        <v>32.406109999999998</v>
      </c>
      <c r="K2" s="68">
        <v>15.237525</v>
      </c>
      <c r="L2" s="68">
        <v>17.168585</v>
      </c>
      <c r="M2" s="68">
        <v>15.888114</v>
      </c>
      <c r="N2" s="68">
        <v>1.5667183</v>
      </c>
      <c r="O2" s="68">
        <v>9.0231600000000007</v>
      </c>
      <c r="P2" s="68">
        <v>787.93024000000003</v>
      </c>
      <c r="Q2" s="68">
        <v>14.073880000000001</v>
      </c>
      <c r="R2" s="68">
        <v>375.20420000000001</v>
      </c>
      <c r="S2" s="68">
        <v>85.354150000000004</v>
      </c>
      <c r="T2" s="68">
        <v>3478.2013999999999</v>
      </c>
      <c r="U2" s="68">
        <v>1.3531038</v>
      </c>
      <c r="V2" s="68">
        <v>10.495454000000001</v>
      </c>
      <c r="W2" s="68">
        <v>206.11899</v>
      </c>
      <c r="X2" s="68">
        <v>80.381159999999994</v>
      </c>
      <c r="Y2" s="68">
        <v>0.8385553</v>
      </c>
      <c r="Z2" s="68">
        <v>0.92581729999999995</v>
      </c>
      <c r="AA2" s="68">
        <v>9.9716880000000003</v>
      </c>
      <c r="AB2" s="68">
        <v>0.79876749999999996</v>
      </c>
      <c r="AC2" s="68">
        <v>359.30669999999998</v>
      </c>
      <c r="AD2" s="68">
        <v>2.9152575000000001</v>
      </c>
      <c r="AE2" s="68">
        <v>1.7296083</v>
      </c>
      <c r="AF2" s="68">
        <v>1.8498785</v>
      </c>
      <c r="AG2" s="68">
        <v>284.53784000000002</v>
      </c>
      <c r="AH2" s="68">
        <v>192.34941000000001</v>
      </c>
      <c r="AI2" s="68">
        <v>92.188429999999997</v>
      </c>
      <c r="AJ2" s="68">
        <v>620.2998</v>
      </c>
      <c r="AK2" s="68">
        <v>2827.3914</v>
      </c>
      <c r="AL2" s="68">
        <v>87.942115999999999</v>
      </c>
      <c r="AM2" s="68">
        <v>2424.4236000000001</v>
      </c>
      <c r="AN2" s="68">
        <v>93.819275000000005</v>
      </c>
      <c r="AO2" s="68">
        <v>9.0223049999999994</v>
      </c>
      <c r="AP2" s="68">
        <v>6.3344950000000004</v>
      </c>
      <c r="AQ2" s="68">
        <v>2.6878095000000002</v>
      </c>
      <c r="AR2" s="68">
        <v>5.4238210000000002</v>
      </c>
      <c r="AS2" s="68">
        <v>898.14184999999998</v>
      </c>
      <c r="AT2" s="68">
        <v>0.107865155</v>
      </c>
      <c r="AU2" s="68">
        <v>1.4957005000000001</v>
      </c>
      <c r="AV2" s="68">
        <v>75.699460000000002</v>
      </c>
      <c r="AW2" s="68">
        <v>35.098083000000003</v>
      </c>
      <c r="AX2" s="68">
        <v>0.17466205000000001</v>
      </c>
      <c r="AY2" s="68">
        <v>0.73362099999999997</v>
      </c>
      <c r="AZ2" s="68">
        <v>248.8733</v>
      </c>
      <c r="BA2" s="68">
        <v>15.306539000000001</v>
      </c>
      <c r="BB2" s="68">
        <v>4.7971959999999996</v>
      </c>
      <c r="BC2" s="68">
        <v>6.0263014000000004</v>
      </c>
      <c r="BD2" s="68">
        <v>4.4655952000000001</v>
      </c>
      <c r="BE2" s="68">
        <v>0.13886488999999999</v>
      </c>
      <c r="BF2" s="68">
        <v>0.85795339999999998</v>
      </c>
      <c r="BG2" s="68">
        <v>6.9387240000000003E-3</v>
      </c>
      <c r="BH2" s="68">
        <v>8.5750879999999998E-3</v>
      </c>
      <c r="BI2" s="68">
        <v>6.1704170000000001E-3</v>
      </c>
      <c r="BJ2" s="68">
        <v>2.1721656999999998E-2</v>
      </c>
      <c r="BK2" s="68">
        <v>5.3374800000000001E-4</v>
      </c>
      <c r="BL2" s="68">
        <v>0.12326601</v>
      </c>
      <c r="BM2" s="68">
        <v>1.467176</v>
      </c>
      <c r="BN2" s="68">
        <v>0.51322489999999998</v>
      </c>
      <c r="BO2" s="68">
        <v>31.204440000000002</v>
      </c>
      <c r="BP2" s="68">
        <v>4.8787284</v>
      </c>
      <c r="BQ2" s="68">
        <v>11.247400000000001</v>
      </c>
      <c r="BR2" s="68">
        <v>38.373856000000004</v>
      </c>
      <c r="BS2" s="68">
        <v>14.883032999999999</v>
      </c>
      <c r="BT2" s="68">
        <v>5.2602120000000001</v>
      </c>
      <c r="BU2" s="68">
        <v>0.103263006</v>
      </c>
      <c r="BV2" s="68">
        <v>4.7951799999999997E-5</v>
      </c>
      <c r="BW2" s="68">
        <v>0.35927274999999997</v>
      </c>
      <c r="BX2" s="68">
        <v>0.46488111999999998</v>
      </c>
      <c r="BY2" s="68">
        <v>6.4598859999999994E-2</v>
      </c>
      <c r="BZ2" s="68">
        <v>2.4737746999999998E-4</v>
      </c>
      <c r="CA2" s="68">
        <v>0.72209380000000001</v>
      </c>
      <c r="CB2" s="68">
        <v>7.1280000000000002E-6</v>
      </c>
      <c r="CC2" s="68">
        <v>0.1342962</v>
      </c>
      <c r="CD2" s="68">
        <v>0.12436427999999999</v>
      </c>
      <c r="CE2" s="68">
        <v>2.4007598000000002E-2</v>
      </c>
      <c r="CF2" s="68">
        <v>3.1998749999999999E-5</v>
      </c>
      <c r="CG2" s="68">
        <v>0</v>
      </c>
      <c r="CH2" s="68">
        <v>7.5475200000000003E-3</v>
      </c>
      <c r="CI2" s="68">
        <v>0</v>
      </c>
      <c r="CJ2" s="68">
        <v>0.50298169999999998</v>
      </c>
      <c r="CK2" s="68">
        <v>1.7869105E-3</v>
      </c>
      <c r="CL2" s="68">
        <v>1.0344583000000001</v>
      </c>
      <c r="CM2" s="68">
        <v>1.3792228</v>
      </c>
      <c r="CN2" s="68">
        <v>692.63990000000001</v>
      </c>
      <c r="CO2" s="68">
        <v>1165.6359</v>
      </c>
      <c r="CP2" s="68">
        <v>689.20119999999997</v>
      </c>
      <c r="CQ2" s="68">
        <v>262.00452000000001</v>
      </c>
      <c r="CR2" s="68">
        <v>139.36797999999999</v>
      </c>
      <c r="CS2" s="68">
        <v>114.73247499999999</v>
      </c>
      <c r="CT2" s="68">
        <v>672.10500000000002</v>
      </c>
      <c r="CU2" s="68">
        <v>392.14359999999999</v>
      </c>
      <c r="CV2" s="68">
        <v>396.96980000000002</v>
      </c>
      <c r="CW2" s="68">
        <v>478.79678000000001</v>
      </c>
      <c r="CX2" s="68">
        <v>149.56020000000001</v>
      </c>
      <c r="CY2" s="68">
        <v>869.52764999999999</v>
      </c>
      <c r="CZ2" s="68">
        <v>489.06180000000001</v>
      </c>
      <c r="DA2" s="68">
        <v>937.36663999999996</v>
      </c>
      <c r="DB2" s="68">
        <v>961.88415999999995</v>
      </c>
      <c r="DC2" s="68">
        <v>1469.806</v>
      </c>
      <c r="DD2" s="68">
        <v>2275.1875</v>
      </c>
      <c r="DE2" s="68">
        <v>512.096</v>
      </c>
      <c r="DF2" s="68">
        <v>1115.5427</v>
      </c>
      <c r="DG2" s="68">
        <v>539.72820000000002</v>
      </c>
      <c r="DH2" s="68">
        <v>10.523220999999999</v>
      </c>
      <c r="DI2" s="68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15.306539000000001</v>
      </c>
      <c r="B6">
        <f>BB2</f>
        <v>4.7971959999999996</v>
      </c>
      <c r="C6">
        <f>BC2</f>
        <v>6.0263014000000004</v>
      </c>
      <c r="D6">
        <f>BD2</f>
        <v>4.4655952000000001</v>
      </c>
    </row>
    <row r="7" spans="1:113" x14ac:dyDescent="0.3">
      <c r="B7">
        <f>ROUND(B6/MAX($B$6,$C$6,$D$6),1)</f>
        <v>0.8</v>
      </c>
      <c r="C7">
        <f>ROUND(C6/MAX($B$6,$C$6,$D$6),1)</f>
        <v>1</v>
      </c>
      <c r="D7">
        <f>ROUND(D6/MAX($B$6,$C$6,$D$6),1)</f>
        <v>0.7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D5" sqref="D5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256</v>
      </c>
      <c r="C1" s="54" t="s">
        <v>254</v>
      </c>
      <c r="E1" s="78" t="s">
        <v>36</v>
      </c>
      <c r="F1" s="78"/>
      <c r="G1" s="78" t="s">
        <v>37</v>
      </c>
      <c r="H1" s="78"/>
      <c r="I1" s="51" t="s">
        <v>38</v>
      </c>
    </row>
    <row r="2" spans="1:9" x14ac:dyDescent="0.3">
      <c r="A2" s="54" t="s">
        <v>255</v>
      </c>
      <c r="B2" s="55">
        <v>24175</v>
      </c>
      <c r="C2" s="56">
        <f ca="1">YEAR(TODAY())-YEAR(B2)+IF(TODAY()&gt;=DATE(YEAR(TODAY()),MONTH(B2),DAY(B2)),0,-1)</f>
        <v>54</v>
      </c>
      <c r="E2" s="52">
        <v>158.69999999999999</v>
      </c>
      <c r="F2" s="53" t="s">
        <v>39</v>
      </c>
      <c r="G2" s="52">
        <v>59.5</v>
      </c>
      <c r="H2" s="51" t="s">
        <v>41</v>
      </c>
      <c r="I2" s="78">
        <f>ROUND(G3/E3^2,1)</f>
        <v>23.6</v>
      </c>
    </row>
    <row r="3" spans="1:9" x14ac:dyDescent="0.3">
      <c r="E3" s="51">
        <f>E2/100</f>
        <v>1.587</v>
      </c>
      <c r="F3" s="51" t="s">
        <v>40</v>
      </c>
      <c r="G3" s="51">
        <f>G2</f>
        <v>59.5</v>
      </c>
      <c r="H3" s="51" t="s">
        <v>41</v>
      </c>
      <c r="I3" s="78"/>
    </row>
    <row r="4" spans="1:9" x14ac:dyDescent="0.3">
      <c r="A4" t="s">
        <v>273</v>
      </c>
    </row>
    <row r="5" spans="1:9" x14ac:dyDescent="0.3">
      <c r="B5" s="60">
        <v>44144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9" t="s">
        <v>1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</row>
    <row r="2" spans="1:14" x14ac:dyDescent="0.3">
      <c r="E2" s="80" t="str">
        <f>'DRIs DATA'!B1</f>
        <v>(설문지 : FFQ 95문항 설문지, 사용자 : 신선숙, ID : H1900485)</v>
      </c>
      <c r="F2" s="80"/>
      <c r="G2" s="80"/>
      <c r="H2" s="80"/>
      <c r="I2" s="80"/>
      <c r="J2" s="80"/>
    </row>
    <row r="3" spans="1:14" ht="8.1" customHeight="1" x14ac:dyDescent="0.3"/>
    <row r="4" spans="1:14" x14ac:dyDescent="0.3">
      <c r="K4" t="s">
        <v>2</v>
      </c>
      <c r="L4" t="str">
        <f>'DRIs DATA'!H1</f>
        <v>2021년 01월 08일 12:40:03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Y15" sqref="Y15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83" t="s">
        <v>196</v>
      </c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</row>
    <row r="3" spans="1:19" ht="18" customHeight="1" x14ac:dyDescent="0.3">
      <c r="A3" s="6"/>
      <c r="B3" s="83"/>
      <c r="C3" s="83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S3" s="83"/>
    </row>
    <row r="4" spans="1:19" ht="18" customHeight="1" thickBot="1" x14ac:dyDescent="0.35">
      <c r="A4" s="6"/>
      <c r="B4" s="84"/>
      <c r="C4" s="84"/>
      <c r="D4" s="84"/>
      <c r="E4" s="84"/>
      <c r="F4" s="84"/>
      <c r="G4" s="84"/>
      <c r="H4" s="84"/>
      <c r="I4" s="84"/>
      <c r="J4" s="84"/>
      <c r="K4" s="84"/>
      <c r="L4" s="84"/>
      <c r="M4" s="84"/>
      <c r="N4" s="84"/>
      <c r="O4" s="84"/>
      <c r="P4" s="84"/>
      <c r="Q4" s="84"/>
      <c r="R4" s="84"/>
      <c r="S4" s="84"/>
    </row>
    <row r="5" spans="1:19" ht="18" customHeight="1" x14ac:dyDescent="0.3">
      <c r="A5" s="6"/>
      <c r="B5" s="81" t="s">
        <v>275</v>
      </c>
      <c r="C5" s="81"/>
      <c r="D5" s="81"/>
      <c r="E5" s="81"/>
      <c r="F5" s="81"/>
      <c r="G5" s="81"/>
      <c r="H5" s="81"/>
      <c r="I5" s="81"/>
      <c r="J5" s="81"/>
      <c r="K5" s="81"/>
      <c r="L5" s="81"/>
      <c r="M5" s="81"/>
      <c r="N5" s="81"/>
      <c r="O5" s="81"/>
      <c r="P5" s="81"/>
      <c r="Q5" s="81"/>
      <c r="R5" s="81"/>
      <c r="S5" s="81"/>
    </row>
    <row r="6" spans="1:19" ht="18" customHeight="1" x14ac:dyDescent="0.3">
      <c r="B6" s="82"/>
      <c r="C6" s="82"/>
      <c r="D6" s="82"/>
      <c r="E6" s="82"/>
      <c r="F6" s="82"/>
      <c r="G6" s="82"/>
      <c r="H6" s="82"/>
      <c r="I6" s="82"/>
      <c r="J6" s="82"/>
      <c r="K6" s="82"/>
      <c r="L6" s="82"/>
      <c r="M6" s="82"/>
      <c r="N6" s="82"/>
      <c r="O6" s="82"/>
      <c r="P6" s="82"/>
      <c r="Q6" s="82"/>
      <c r="R6" s="82"/>
      <c r="S6" s="82"/>
    </row>
    <row r="7" spans="1:19" ht="18" customHeight="1" x14ac:dyDescent="0.3">
      <c r="B7" s="82"/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  <c r="N7" s="82"/>
      <c r="O7" s="82"/>
      <c r="P7" s="82"/>
      <c r="Q7" s="82"/>
      <c r="R7" s="82"/>
      <c r="S7" s="82"/>
    </row>
    <row r="8" spans="1:19" ht="18" customHeight="1" x14ac:dyDescent="0.3">
      <c r="B8" s="82"/>
      <c r="C8" s="82"/>
      <c r="D8" s="82"/>
      <c r="E8" s="82"/>
      <c r="F8" s="82"/>
      <c r="G8" s="82"/>
      <c r="H8" s="82"/>
      <c r="I8" s="82"/>
      <c r="J8" s="82"/>
      <c r="K8" s="82"/>
      <c r="L8" s="82"/>
      <c r="M8" s="82"/>
      <c r="N8" s="82"/>
      <c r="O8" s="82"/>
      <c r="P8" s="82"/>
      <c r="Q8" s="82"/>
      <c r="R8" s="82"/>
      <c r="S8" s="82"/>
    </row>
    <row r="9" spans="1:19" ht="18" customHeight="1" thickBot="1" x14ac:dyDescent="0.35">
      <c r="B9" s="82"/>
      <c r="C9" s="82"/>
      <c r="D9" s="82"/>
      <c r="E9" s="82"/>
      <c r="F9" s="82"/>
      <c r="G9" s="82"/>
      <c r="H9" s="82"/>
      <c r="I9" s="82"/>
      <c r="J9" s="82"/>
      <c r="K9" s="82"/>
      <c r="L9" s="82"/>
      <c r="M9" s="82"/>
      <c r="N9" s="82"/>
      <c r="O9" s="82"/>
      <c r="P9" s="82"/>
      <c r="Q9" s="82"/>
      <c r="R9" s="82"/>
      <c r="S9" s="82"/>
    </row>
    <row r="10" spans="1:19" ht="18" customHeight="1" x14ac:dyDescent="0.3">
      <c r="C10" s="91" t="s">
        <v>30</v>
      </c>
      <c r="D10" s="91"/>
      <c r="E10" s="92"/>
      <c r="F10" s="95">
        <f>'개인정보 및 신체계측 입력'!B5</f>
        <v>44144</v>
      </c>
      <c r="G10" s="96"/>
      <c r="H10" s="96"/>
      <c r="I10" s="96"/>
      <c r="K10" s="112" t="s">
        <v>33</v>
      </c>
      <c r="L10" s="113"/>
      <c r="M10" s="112" t="s">
        <v>34</v>
      </c>
      <c r="N10" s="113"/>
      <c r="O10" s="112" t="s">
        <v>35</v>
      </c>
      <c r="P10" s="112"/>
      <c r="Q10" s="112"/>
      <c r="R10" s="112"/>
      <c r="S10" s="112"/>
    </row>
    <row r="11" spans="1:19" ht="18" customHeight="1" thickBot="1" x14ac:dyDescent="0.35">
      <c r="C11" s="93"/>
      <c r="D11" s="93"/>
      <c r="E11" s="94"/>
      <c r="F11" s="97"/>
      <c r="G11" s="97"/>
      <c r="H11" s="97"/>
      <c r="I11" s="97"/>
      <c r="K11" s="114"/>
      <c r="L11" s="115"/>
      <c r="M11" s="114"/>
      <c r="N11" s="115"/>
      <c r="O11" s="114"/>
      <c r="P11" s="114"/>
      <c r="Q11" s="114"/>
      <c r="R11" s="114"/>
      <c r="S11" s="114"/>
    </row>
    <row r="12" spans="1:19" ht="18" customHeight="1" x14ac:dyDescent="0.3">
      <c r="C12" s="91" t="s">
        <v>32</v>
      </c>
      <c r="D12" s="91"/>
      <c r="E12" s="92"/>
      <c r="F12" s="100">
        <f ca="1">'개인정보 및 신체계측 입력'!C2</f>
        <v>54</v>
      </c>
      <c r="G12" s="100"/>
      <c r="H12" s="100"/>
      <c r="I12" s="100"/>
      <c r="K12" s="129">
        <f>'개인정보 및 신체계측 입력'!E2</f>
        <v>158.69999999999999</v>
      </c>
      <c r="L12" s="130"/>
      <c r="M12" s="123">
        <f>'개인정보 및 신체계측 입력'!G2</f>
        <v>59.5</v>
      </c>
      <c r="N12" s="124"/>
      <c r="O12" s="119" t="s">
        <v>271</v>
      </c>
      <c r="P12" s="113"/>
      <c r="Q12" s="96">
        <f>'개인정보 및 신체계측 입력'!I2</f>
        <v>23.6</v>
      </c>
      <c r="R12" s="96"/>
      <c r="S12" s="96"/>
    </row>
    <row r="13" spans="1:19" ht="18" customHeight="1" thickBot="1" x14ac:dyDescent="0.35">
      <c r="C13" s="98"/>
      <c r="D13" s="98"/>
      <c r="E13" s="99"/>
      <c r="F13" s="101"/>
      <c r="G13" s="101"/>
      <c r="H13" s="101"/>
      <c r="I13" s="101"/>
      <c r="K13" s="131"/>
      <c r="L13" s="132"/>
      <c r="M13" s="125"/>
      <c r="N13" s="126"/>
      <c r="O13" s="120"/>
      <c r="P13" s="121"/>
      <c r="Q13" s="97"/>
      <c r="R13" s="97"/>
      <c r="S13" s="97"/>
    </row>
    <row r="14" spans="1:19" ht="18" customHeight="1" x14ac:dyDescent="0.3">
      <c r="C14" s="93" t="s">
        <v>31</v>
      </c>
      <c r="D14" s="93"/>
      <c r="E14" s="94"/>
      <c r="F14" s="97" t="str">
        <f>MID('DRIs DATA'!B1,28,3)</f>
        <v>신선숙</v>
      </c>
      <c r="G14" s="97"/>
      <c r="H14" s="97"/>
      <c r="I14" s="97"/>
      <c r="K14" s="131"/>
      <c r="L14" s="132"/>
      <c r="M14" s="125"/>
      <c r="N14" s="126"/>
      <c r="O14" s="120"/>
      <c r="P14" s="121"/>
      <c r="Q14" s="97"/>
      <c r="R14" s="97"/>
      <c r="S14" s="97"/>
    </row>
    <row r="15" spans="1:19" ht="18" customHeight="1" thickBot="1" x14ac:dyDescent="0.35">
      <c r="C15" s="98"/>
      <c r="D15" s="98"/>
      <c r="E15" s="99"/>
      <c r="F15" s="106"/>
      <c r="G15" s="106"/>
      <c r="H15" s="106"/>
      <c r="I15" s="106"/>
      <c r="K15" s="133"/>
      <c r="L15" s="134"/>
      <c r="M15" s="127"/>
      <c r="N15" s="128"/>
      <c r="O15" s="122"/>
      <c r="P15" s="115"/>
      <c r="Q15" s="106"/>
      <c r="R15" s="106"/>
      <c r="S15" s="106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135" t="s">
        <v>42</v>
      </c>
      <c r="C19" s="136"/>
      <c r="D19" s="136"/>
      <c r="E19" s="136"/>
      <c r="F19" s="136"/>
      <c r="G19" s="136"/>
      <c r="H19" s="136"/>
      <c r="I19" s="136"/>
      <c r="J19" s="136"/>
      <c r="K19" s="136"/>
      <c r="L19" s="136"/>
      <c r="M19" s="136"/>
      <c r="N19" s="136"/>
      <c r="O19" s="136"/>
      <c r="P19" s="136"/>
      <c r="Q19" s="136"/>
      <c r="R19" s="136"/>
      <c r="S19" s="136"/>
      <c r="T19" s="137"/>
    </row>
    <row r="20" spans="2:20" ht="18" customHeight="1" thickBot="1" x14ac:dyDescent="0.35">
      <c r="B20" s="138"/>
      <c r="C20" s="139"/>
      <c r="D20" s="139"/>
      <c r="E20" s="139"/>
      <c r="F20" s="139"/>
      <c r="G20" s="139"/>
      <c r="H20" s="139"/>
      <c r="I20" s="139"/>
      <c r="J20" s="139"/>
      <c r="K20" s="139"/>
      <c r="L20" s="139"/>
      <c r="M20" s="139"/>
      <c r="N20" s="139"/>
      <c r="O20" s="139"/>
      <c r="P20" s="139"/>
      <c r="Q20" s="139"/>
      <c r="R20" s="139"/>
      <c r="S20" s="139"/>
      <c r="T20" s="140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86" t="s">
        <v>43</v>
      </c>
      <c r="E36" s="86"/>
      <c r="F36" s="86"/>
      <c r="G36" s="86"/>
      <c r="H36" s="86"/>
      <c r="I36" s="34">
        <f>'DRIs DATA'!F8</f>
        <v>75.599999999999994</v>
      </c>
      <c r="J36" s="89" t="s">
        <v>44</v>
      </c>
      <c r="K36" s="89"/>
      <c r="L36" s="89"/>
      <c r="M36" s="89"/>
      <c r="N36" s="35"/>
      <c r="O36" s="109" t="s">
        <v>45</v>
      </c>
      <c r="P36" s="109"/>
      <c r="Q36" s="109"/>
      <c r="R36" s="109"/>
      <c r="S36" s="109"/>
      <c r="T36" s="6"/>
    </row>
    <row r="37" spans="2:20" ht="18" customHeight="1" x14ac:dyDescent="0.3">
      <c r="B37" s="12"/>
      <c r="C37" s="107" t="s">
        <v>182</v>
      </c>
      <c r="D37" s="107"/>
      <c r="E37" s="107"/>
      <c r="F37" s="107"/>
      <c r="G37" s="107"/>
      <c r="H37" s="107"/>
      <c r="I37" s="107"/>
      <c r="J37" s="107"/>
      <c r="K37" s="107"/>
      <c r="L37" s="107"/>
      <c r="M37" s="107"/>
      <c r="N37" s="107"/>
      <c r="O37" s="107"/>
      <c r="P37" s="107"/>
      <c r="Q37" s="107"/>
      <c r="R37" s="107"/>
      <c r="S37" s="107"/>
      <c r="T37" s="6"/>
    </row>
    <row r="38" spans="2:20" ht="18" customHeight="1" x14ac:dyDescent="0.3">
      <c r="B38" s="12"/>
      <c r="C38" s="107"/>
      <c r="D38" s="107"/>
      <c r="E38" s="107"/>
      <c r="F38" s="107"/>
      <c r="G38" s="107"/>
      <c r="H38" s="107"/>
      <c r="I38" s="107"/>
      <c r="J38" s="107"/>
      <c r="K38" s="107"/>
      <c r="L38" s="107"/>
      <c r="M38" s="107"/>
      <c r="N38" s="107"/>
      <c r="O38" s="107"/>
      <c r="P38" s="107"/>
      <c r="Q38" s="107"/>
      <c r="R38" s="107"/>
      <c r="S38" s="107"/>
      <c r="T38" s="6"/>
    </row>
    <row r="39" spans="2:20" ht="18" customHeight="1" thickBot="1" x14ac:dyDescent="0.35">
      <c r="B39" s="12"/>
      <c r="C39" s="108"/>
      <c r="D39" s="108"/>
      <c r="E39" s="108"/>
      <c r="F39" s="108"/>
      <c r="G39" s="108"/>
      <c r="H39" s="108"/>
      <c r="I39" s="108"/>
      <c r="J39" s="108"/>
      <c r="K39" s="108"/>
      <c r="L39" s="108"/>
      <c r="M39" s="108"/>
      <c r="N39" s="108"/>
      <c r="O39" s="108"/>
      <c r="P39" s="108"/>
      <c r="Q39" s="108"/>
      <c r="R39" s="108"/>
      <c r="S39" s="108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86" t="s">
        <v>43</v>
      </c>
      <c r="E41" s="86"/>
      <c r="F41" s="86"/>
      <c r="G41" s="86"/>
      <c r="H41" s="86"/>
      <c r="I41" s="34">
        <f>'DRIs DATA'!G8</f>
        <v>10</v>
      </c>
      <c r="J41" s="89" t="s">
        <v>44</v>
      </c>
      <c r="K41" s="89"/>
      <c r="L41" s="89"/>
      <c r="M41" s="89"/>
      <c r="N41" s="35"/>
      <c r="O41" s="90" t="s">
        <v>49</v>
      </c>
      <c r="P41" s="90"/>
      <c r="Q41" s="90"/>
      <c r="R41" s="90"/>
      <c r="S41" s="90"/>
      <c r="T41" s="6"/>
    </row>
    <row r="42" spans="2:20" ht="18" customHeight="1" x14ac:dyDescent="0.3">
      <c r="B42" s="6"/>
      <c r="C42" s="111" t="s">
        <v>184</v>
      </c>
      <c r="D42" s="111"/>
      <c r="E42" s="111"/>
      <c r="F42" s="111"/>
      <c r="G42" s="111"/>
      <c r="H42" s="111"/>
      <c r="I42" s="111"/>
      <c r="J42" s="111"/>
      <c r="K42" s="111"/>
      <c r="L42" s="111"/>
      <c r="M42" s="111"/>
      <c r="N42" s="111"/>
      <c r="O42" s="111"/>
      <c r="P42" s="111"/>
      <c r="Q42" s="111"/>
      <c r="R42" s="111"/>
      <c r="S42" s="111"/>
      <c r="T42" s="6"/>
    </row>
    <row r="43" spans="2:20" ht="18" customHeight="1" x14ac:dyDescent="0.3">
      <c r="B43" s="6"/>
      <c r="C43" s="111"/>
      <c r="D43" s="111"/>
      <c r="E43" s="111"/>
      <c r="F43" s="111"/>
      <c r="G43" s="111"/>
      <c r="H43" s="111"/>
      <c r="I43" s="111"/>
      <c r="J43" s="111"/>
      <c r="K43" s="111"/>
      <c r="L43" s="111"/>
      <c r="M43" s="111"/>
      <c r="N43" s="111"/>
      <c r="O43" s="111"/>
      <c r="P43" s="111"/>
      <c r="Q43" s="111"/>
      <c r="R43" s="111"/>
      <c r="S43" s="111"/>
      <c r="T43" s="6"/>
    </row>
    <row r="44" spans="2:20" ht="18" customHeight="1" thickBot="1" x14ac:dyDescent="0.35">
      <c r="B44" s="6"/>
      <c r="C44" s="88"/>
      <c r="D44" s="88"/>
      <c r="E44" s="88"/>
      <c r="F44" s="88"/>
      <c r="G44" s="88"/>
      <c r="H44" s="88"/>
      <c r="I44" s="88"/>
      <c r="J44" s="88"/>
      <c r="K44" s="88"/>
      <c r="L44" s="88"/>
      <c r="M44" s="88"/>
      <c r="N44" s="88"/>
      <c r="O44" s="88"/>
      <c r="P44" s="88"/>
      <c r="Q44" s="88"/>
      <c r="R44" s="88"/>
      <c r="S44" s="88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10" t="s">
        <v>43</v>
      </c>
      <c r="E46" s="110"/>
      <c r="F46" s="110"/>
      <c r="G46" s="110"/>
      <c r="H46" s="110"/>
      <c r="I46" s="34">
        <f>'DRIs DATA'!H8</f>
        <v>14.4</v>
      </c>
      <c r="J46" s="89" t="s">
        <v>44</v>
      </c>
      <c r="K46" s="89"/>
      <c r="L46" s="89"/>
      <c r="M46" s="89"/>
      <c r="N46" s="35"/>
      <c r="O46" s="90" t="s">
        <v>48</v>
      </c>
      <c r="P46" s="90"/>
      <c r="Q46" s="90"/>
      <c r="R46" s="90"/>
      <c r="S46" s="90"/>
      <c r="T46" s="6"/>
    </row>
    <row r="47" spans="2:20" ht="18" customHeight="1" x14ac:dyDescent="0.3">
      <c r="B47" s="6"/>
      <c r="C47" s="111" t="s">
        <v>183</v>
      </c>
      <c r="D47" s="111"/>
      <c r="E47" s="111"/>
      <c r="F47" s="111"/>
      <c r="G47" s="111"/>
      <c r="H47" s="111"/>
      <c r="I47" s="111"/>
      <c r="J47" s="111"/>
      <c r="K47" s="111"/>
      <c r="L47" s="111"/>
      <c r="M47" s="111"/>
      <c r="N47" s="111"/>
      <c r="O47" s="111"/>
      <c r="P47" s="111"/>
      <c r="Q47" s="111"/>
      <c r="R47" s="111"/>
      <c r="S47" s="111"/>
      <c r="T47" s="6"/>
    </row>
    <row r="48" spans="2:20" ht="18" customHeight="1" thickBot="1" x14ac:dyDescent="0.35">
      <c r="B48" s="6"/>
      <c r="C48" s="88"/>
      <c r="D48" s="88"/>
      <c r="E48" s="88"/>
      <c r="F48" s="88"/>
      <c r="G48" s="88"/>
      <c r="H48" s="88"/>
      <c r="I48" s="88"/>
      <c r="J48" s="88"/>
      <c r="K48" s="88"/>
      <c r="L48" s="88"/>
      <c r="M48" s="88"/>
      <c r="N48" s="88"/>
      <c r="O48" s="88"/>
      <c r="P48" s="88"/>
      <c r="Q48" s="88"/>
      <c r="R48" s="88"/>
      <c r="S48" s="88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135" t="s">
        <v>191</v>
      </c>
      <c r="C53" s="136"/>
      <c r="D53" s="136"/>
      <c r="E53" s="136"/>
      <c r="F53" s="136"/>
      <c r="G53" s="136"/>
      <c r="H53" s="136"/>
      <c r="I53" s="136"/>
      <c r="J53" s="136"/>
      <c r="K53" s="136"/>
      <c r="L53" s="136"/>
      <c r="M53" s="136"/>
      <c r="N53" s="136"/>
      <c r="O53" s="136"/>
      <c r="P53" s="136"/>
      <c r="Q53" s="136"/>
      <c r="R53" s="136"/>
      <c r="S53" s="136"/>
      <c r="T53" s="137"/>
    </row>
    <row r="54" spans="1:20" ht="18" customHeight="1" thickBot="1" x14ac:dyDescent="0.35">
      <c r="B54" s="138"/>
      <c r="C54" s="139"/>
      <c r="D54" s="139"/>
      <c r="E54" s="139"/>
      <c r="F54" s="139"/>
      <c r="G54" s="139"/>
      <c r="H54" s="139"/>
      <c r="I54" s="139"/>
      <c r="J54" s="139"/>
      <c r="K54" s="139"/>
      <c r="L54" s="139"/>
      <c r="M54" s="139"/>
      <c r="N54" s="139"/>
      <c r="O54" s="139"/>
      <c r="P54" s="139"/>
      <c r="Q54" s="139"/>
      <c r="R54" s="139"/>
      <c r="S54" s="139"/>
      <c r="T54" s="140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85" t="s">
        <v>164</v>
      </c>
      <c r="D69" s="85"/>
      <c r="E69" s="85"/>
      <c r="F69" s="85"/>
      <c r="G69" s="85"/>
      <c r="H69" s="86" t="s">
        <v>170</v>
      </c>
      <c r="I69" s="86"/>
      <c r="J69" s="86"/>
      <c r="K69" s="36">
        <f>ROUND('그룹 전체 사용자의 일일 입력'!B6/MAX('그룹 전체 사용자의 일일 입력'!$B$6,'그룹 전체 사용자의 일일 입력'!$C$6,'그룹 전체 사용자의 일일 입력'!$D$6),1)</f>
        <v>0.8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53</v>
      </c>
      <c r="O69" s="87">
        <f>ROUND('그룹 전체 사용자의 일일 입력'!D6/MAX('그룹 전체 사용자의 일일 입력'!$B$6,'그룹 전체 사용자의 일일 입력'!$C$6,'그룹 전체 사용자의 일일 입력'!$D$6),1)</f>
        <v>0.7</v>
      </c>
      <c r="P69" s="87"/>
      <c r="Q69" s="37" t="s">
        <v>54</v>
      </c>
      <c r="R69" s="35"/>
      <c r="S69" s="35"/>
      <c r="T69" s="6"/>
    </row>
    <row r="70" spans="2:21" ht="18" customHeight="1" thickBot="1" x14ac:dyDescent="0.35">
      <c r="B70" s="6"/>
      <c r="C70" s="88" t="s">
        <v>165</v>
      </c>
      <c r="D70" s="88"/>
      <c r="E70" s="88"/>
      <c r="F70" s="88"/>
      <c r="G70" s="88"/>
      <c r="H70" s="88"/>
      <c r="I70" s="88"/>
      <c r="J70" s="88"/>
      <c r="K70" s="88"/>
      <c r="L70" s="88"/>
      <c r="M70" s="88"/>
      <c r="N70" s="88"/>
      <c r="O70" s="88"/>
      <c r="P70" s="88"/>
      <c r="Q70" s="88"/>
      <c r="R70" s="88"/>
      <c r="S70" s="88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85" t="s">
        <v>51</v>
      </c>
      <c r="D72" s="85"/>
      <c r="E72" s="85"/>
      <c r="F72" s="85"/>
      <c r="G72" s="85"/>
      <c r="H72" s="38"/>
      <c r="I72" s="86" t="s">
        <v>52</v>
      </c>
      <c r="J72" s="86"/>
      <c r="K72" s="36">
        <f>ROUND('DRIs DATA'!L8,1)</f>
        <v>14.3</v>
      </c>
      <c r="L72" s="36" t="s">
        <v>53</v>
      </c>
      <c r="M72" s="36">
        <f>ROUND('DRIs DATA'!K8,1)</f>
        <v>5.2</v>
      </c>
      <c r="N72" s="89" t="s">
        <v>54</v>
      </c>
      <c r="O72" s="89"/>
      <c r="P72" s="89"/>
      <c r="Q72" s="89"/>
      <c r="R72" s="39"/>
      <c r="S72" s="35"/>
      <c r="T72" s="6"/>
    </row>
    <row r="73" spans="2:21" ht="18" customHeight="1" x14ac:dyDescent="0.3">
      <c r="B73" s="6"/>
      <c r="C73" s="111" t="s">
        <v>181</v>
      </c>
      <c r="D73" s="111"/>
      <c r="E73" s="111"/>
      <c r="F73" s="111"/>
      <c r="G73" s="111"/>
      <c r="H73" s="111"/>
      <c r="I73" s="111"/>
      <c r="J73" s="111"/>
      <c r="K73" s="111"/>
      <c r="L73" s="111"/>
      <c r="M73" s="111"/>
      <c r="N73" s="111"/>
      <c r="O73" s="111"/>
      <c r="P73" s="111"/>
      <c r="Q73" s="111"/>
      <c r="R73" s="111"/>
      <c r="S73" s="111"/>
      <c r="T73" s="6"/>
      <c r="U73" s="13"/>
    </row>
    <row r="74" spans="2:21" ht="18" customHeight="1" thickBot="1" x14ac:dyDescent="0.35">
      <c r="B74" s="6"/>
      <c r="C74" s="88"/>
      <c r="D74" s="88"/>
      <c r="E74" s="88"/>
      <c r="F74" s="88"/>
      <c r="G74" s="88"/>
      <c r="H74" s="88"/>
      <c r="I74" s="88"/>
      <c r="J74" s="88"/>
      <c r="K74" s="88"/>
      <c r="L74" s="88"/>
      <c r="M74" s="88"/>
      <c r="N74" s="88"/>
      <c r="O74" s="88"/>
      <c r="P74" s="88"/>
      <c r="Q74" s="88"/>
      <c r="R74" s="88"/>
      <c r="S74" s="88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135" t="s">
        <v>192</v>
      </c>
      <c r="C77" s="136"/>
      <c r="D77" s="136"/>
      <c r="E77" s="136"/>
      <c r="F77" s="136"/>
      <c r="G77" s="136"/>
      <c r="H77" s="136"/>
      <c r="I77" s="136"/>
      <c r="J77" s="136"/>
      <c r="K77" s="136"/>
      <c r="L77" s="136"/>
      <c r="M77" s="136"/>
      <c r="N77" s="136"/>
      <c r="O77" s="136"/>
      <c r="P77" s="136"/>
      <c r="Q77" s="136"/>
      <c r="R77" s="136"/>
      <c r="S77" s="136"/>
      <c r="T77" s="137"/>
    </row>
    <row r="78" spans="2:21" ht="18" customHeight="1" thickBot="1" x14ac:dyDescent="0.35">
      <c r="B78" s="138"/>
      <c r="C78" s="139"/>
      <c r="D78" s="139"/>
      <c r="E78" s="139"/>
      <c r="F78" s="139"/>
      <c r="G78" s="139"/>
      <c r="H78" s="139"/>
      <c r="I78" s="139"/>
      <c r="J78" s="139"/>
      <c r="K78" s="139"/>
      <c r="L78" s="139"/>
      <c r="M78" s="139"/>
      <c r="N78" s="139"/>
      <c r="O78" s="139"/>
      <c r="P78" s="139"/>
      <c r="Q78" s="139"/>
      <c r="R78" s="139"/>
      <c r="S78" s="139"/>
      <c r="T78" s="140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102" t="s">
        <v>168</v>
      </c>
      <c r="C80" s="102"/>
      <c r="D80" s="102"/>
      <c r="E80" s="102"/>
      <c r="F80" s="21"/>
      <c r="G80" s="21"/>
      <c r="H80" s="21"/>
      <c r="L80" s="102" t="s">
        <v>172</v>
      </c>
      <c r="M80" s="102"/>
      <c r="N80" s="102"/>
      <c r="O80" s="102"/>
      <c r="P80" s="102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103" t="s">
        <v>268</v>
      </c>
      <c r="C93" s="104"/>
      <c r="D93" s="104"/>
      <c r="E93" s="104"/>
      <c r="F93" s="104"/>
      <c r="G93" s="104"/>
      <c r="H93" s="104"/>
      <c r="I93" s="104"/>
      <c r="J93" s="105"/>
      <c r="L93" s="103" t="s">
        <v>175</v>
      </c>
      <c r="M93" s="104"/>
      <c r="N93" s="104"/>
      <c r="O93" s="104"/>
      <c r="P93" s="104"/>
      <c r="Q93" s="104"/>
      <c r="R93" s="104"/>
      <c r="S93" s="104"/>
      <c r="T93" s="105"/>
    </row>
    <row r="94" spans="1:21" ht="18" customHeight="1" x14ac:dyDescent="0.3">
      <c r="B94" s="164" t="s">
        <v>171</v>
      </c>
      <c r="C94" s="162"/>
      <c r="D94" s="162"/>
      <c r="E94" s="162"/>
      <c r="F94" s="160">
        <f>ROUND('DRIs DATA'!F16/'DRIs DATA'!C16*100,2)</f>
        <v>50.03</v>
      </c>
      <c r="G94" s="160"/>
      <c r="H94" s="162" t="s">
        <v>167</v>
      </c>
      <c r="I94" s="162"/>
      <c r="J94" s="163"/>
      <c r="L94" s="164" t="s">
        <v>171</v>
      </c>
      <c r="M94" s="162"/>
      <c r="N94" s="162"/>
      <c r="O94" s="162"/>
      <c r="P94" s="162"/>
      <c r="Q94" s="23">
        <f>ROUND('DRIs DATA'!M16/'DRIs DATA'!K16*100,2)</f>
        <v>87.5</v>
      </c>
      <c r="R94" s="162" t="s">
        <v>167</v>
      </c>
      <c r="S94" s="162"/>
      <c r="T94" s="163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148" t="s">
        <v>180</v>
      </c>
      <c r="C96" s="149"/>
      <c r="D96" s="149"/>
      <c r="E96" s="149"/>
      <c r="F96" s="149"/>
      <c r="G96" s="149"/>
      <c r="H96" s="149"/>
      <c r="I96" s="149"/>
      <c r="J96" s="150"/>
      <c r="L96" s="154" t="s">
        <v>173</v>
      </c>
      <c r="M96" s="155"/>
      <c r="N96" s="155"/>
      <c r="O96" s="155"/>
      <c r="P96" s="155"/>
      <c r="Q96" s="155"/>
      <c r="R96" s="155"/>
      <c r="S96" s="155"/>
      <c r="T96" s="156"/>
    </row>
    <row r="97" spans="2:21" ht="18" customHeight="1" x14ac:dyDescent="0.3">
      <c r="B97" s="148"/>
      <c r="C97" s="149"/>
      <c r="D97" s="149"/>
      <c r="E97" s="149"/>
      <c r="F97" s="149"/>
      <c r="G97" s="149"/>
      <c r="H97" s="149"/>
      <c r="I97" s="149"/>
      <c r="J97" s="150"/>
      <c r="L97" s="154"/>
      <c r="M97" s="155"/>
      <c r="N97" s="155"/>
      <c r="O97" s="155"/>
      <c r="P97" s="155"/>
      <c r="Q97" s="155"/>
      <c r="R97" s="155"/>
      <c r="S97" s="155"/>
      <c r="T97" s="156"/>
    </row>
    <row r="98" spans="2:21" ht="18" customHeight="1" x14ac:dyDescent="0.3">
      <c r="B98" s="148"/>
      <c r="C98" s="149"/>
      <c r="D98" s="149"/>
      <c r="E98" s="149"/>
      <c r="F98" s="149"/>
      <c r="G98" s="149"/>
      <c r="H98" s="149"/>
      <c r="I98" s="149"/>
      <c r="J98" s="150"/>
      <c r="L98" s="154"/>
      <c r="M98" s="155"/>
      <c r="N98" s="155"/>
      <c r="O98" s="155"/>
      <c r="P98" s="155"/>
      <c r="Q98" s="155"/>
      <c r="R98" s="155"/>
      <c r="S98" s="155"/>
      <c r="T98" s="156"/>
    </row>
    <row r="99" spans="2:21" ht="18" customHeight="1" x14ac:dyDescent="0.3">
      <c r="B99" s="148"/>
      <c r="C99" s="149"/>
      <c r="D99" s="149"/>
      <c r="E99" s="149"/>
      <c r="F99" s="149"/>
      <c r="G99" s="149"/>
      <c r="H99" s="149"/>
      <c r="I99" s="149"/>
      <c r="J99" s="150"/>
      <c r="L99" s="154"/>
      <c r="M99" s="155"/>
      <c r="N99" s="155"/>
      <c r="O99" s="155"/>
      <c r="P99" s="155"/>
      <c r="Q99" s="155"/>
      <c r="R99" s="155"/>
      <c r="S99" s="155"/>
      <c r="T99" s="156"/>
    </row>
    <row r="100" spans="2:21" ht="18" customHeight="1" x14ac:dyDescent="0.3">
      <c r="B100" s="148"/>
      <c r="C100" s="149"/>
      <c r="D100" s="149"/>
      <c r="E100" s="149"/>
      <c r="F100" s="149"/>
      <c r="G100" s="149"/>
      <c r="H100" s="149"/>
      <c r="I100" s="149"/>
      <c r="J100" s="150"/>
      <c r="L100" s="154"/>
      <c r="M100" s="155"/>
      <c r="N100" s="155"/>
      <c r="O100" s="155"/>
      <c r="P100" s="155"/>
      <c r="Q100" s="155"/>
      <c r="R100" s="155"/>
      <c r="S100" s="155"/>
      <c r="T100" s="156"/>
      <c r="U100" s="17"/>
    </row>
    <row r="101" spans="2:21" ht="18" customHeight="1" thickBot="1" x14ac:dyDescent="0.35">
      <c r="B101" s="151"/>
      <c r="C101" s="152"/>
      <c r="D101" s="152"/>
      <c r="E101" s="152"/>
      <c r="F101" s="152"/>
      <c r="G101" s="152"/>
      <c r="H101" s="152"/>
      <c r="I101" s="152"/>
      <c r="J101" s="153"/>
      <c r="L101" s="157"/>
      <c r="M101" s="158"/>
      <c r="N101" s="158"/>
      <c r="O101" s="158"/>
      <c r="P101" s="158"/>
      <c r="Q101" s="158"/>
      <c r="R101" s="158"/>
      <c r="S101" s="158"/>
      <c r="T101" s="159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135" t="s">
        <v>193</v>
      </c>
      <c r="C104" s="136"/>
      <c r="D104" s="136"/>
      <c r="E104" s="136"/>
      <c r="F104" s="136"/>
      <c r="G104" s="136"/>
      <c r="H104" s="136"/>
      <c r="I104" s="136"/>
      <c r="J104" s="136"/>
      <c r="K104" s="136"/>
      <c r="L104" s="136"/>
      <c r="M104" s="136"/>
      <c r="N104" s="136"/>
      <c r="O104" s="136"/>
      <c r="P104" s="136"/>
      <c r="Q104" s="136"/>
      <c r="R104" s="136"/>
      <c r="S104" s="136"/>
      <c r="T104" s="137"/>
    </row>
    <row r="105" spans="2:21" ht="18" customHeight="1" thickBot="1" x14ac:dyDescent="0.35">
      <c r="B105" s="138"/>
      <c r="C105" s="139"/>
      <c r="D105" s="139"/>
      <c r="E105" s="139"/>
      <c r="F105" s="139"/>
      <c r="G105" s="139"/>
      <c r="H105" s="139"/>
      <c r="I105" s="139"/>
      <c r="J105" s="139"/>
      <c r="K105" s="139"/>
      <c r="L105" s="139"/>
      <c r="M105" s="139"/>
      <c r="N105" s="139"/>
      <c r="O105" s="139"/>
      <c r="P105" s="139"/>
      <c r="Q105" s="139"/>
      <c r="R105" s="139"/>
      <c r="S105" s="139"/>
      <c r="T105" s="140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102" t="s">
        <v>169</v>
      </c>
      <c r="C107" s="102"/>
      <c r="D107" s="102"/>
      <c r="E107" s="102"/>
      <c r="F107" s="6"/>
      <c r="G107" s="6"/>
      <c r="H107" s="6"/>
      <c r="I107" s="6"/>
      <c r="L107" s="102" t="s">
        <v>270</v>
      </c>
      <c r="M107" s="102"/>
      <c r="N107" s="102"/>
      <c r="O107" s="102"/>
      <c r="P107" s="102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116" t="s">
        <v>264</v>
      </c>
      <c r="C120" s="117"/>
      <c r="D120" s="117"/>
      <c r="E120" s="117"/>
      <c r="F120" s="117"/>
      <c r="G120" s="117"/>
      <c r="H120" s="117"/>
      <c r="I120" s="117"/>
      <c r="J120" s="118"/>
      <c r="L120" s="116" t="s">
        <v>265</v>
      </c>
      <c r="M120" s="117"/>
      <c r="N120" s="117"/>
      <c r="O120" s="117"/>
      <c r="P120" s="117"/>
      <c r="Q120" s="117"/>
      <c r="R120" s="117"/>
      <c r="S120" s="117"/>
      <c r="T120" s="118"/>
    </row>
    <row r="121" spans="2:20" ht="18" customHeight="1" x14ac:dyDescent="0.3">
      <c r="B121" s="43" t="s">
        <v>171</v>
      </c>
      <c r="C121" s="16"/>
      <c r="D121" s="16"/>
      <c r="E121" s="15"/>
      <c r="F121" s="160">
        <f>ROUND('DRIs DATA'!F26/'DRIs DATA'!C26*100,2)</f>
        <v>80.400000000000006</v>
      </c>
      <c r="G121" s="160"/>
      <c r="H121" s="162" t="s">
        <v>166</v>
      </c>
      <c r="I121" s="162"/>
      <c r="J121" s="163"/>
      <c r="L121" s="42" t="s">
        <v>171</v>
      </c>
      <c r="M121" s="20"/>
      <c r="N121" s="20"/>
      <c r="O121" s="23"/>
      <c r="P121" s="6"/>
      <c r="Q121" s="58">
        <f>ROUND('DRIs DATA'!AH26/'DRIs DATA'!AE26*100,2)</f>
        <v>53.33</v>
      </c>
      <c r="R121" s="162" t="s">
        <v>166</v>
      </c>
      <c r="S121" s="162"/>
      <c r="T121" s="163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41" t="s">
        <v>174</v>
      </c>
      <c r="C123" s="142"/>
      <c r="D123" s="142"/>
      <c r="E123" s="142"/>
      <c r="F123" s="142"/>
      <c r="G123" s="142"/>
      <c r="H123" s="142"/>
      <c r="I123" s="142"/>
      <c r="J123" s="143"/>
      <c r="L123" s="141" t="s">
        <v>269</v>
      </c>
      <c r="M123" s="142"/>
      <c r="N123" s="142"/>
      <c r="O123" s="142"/>
      <c r="P123" s="142"/>
      <c r="Q123" s="142"/>
      <c r="R123" s="142"/>
      <c r="S123" s="142"/>
      <c r="T123" s="143"/>
    </row>
    <row r="124" spans="2:20" ht="18" customHeight="1" x14ac:dyDescent="0.3">
      <c r="B124" s="141"/>
      <c r="C124" s="142"/>
      <c r="D124" s="142"/>
      <c r="E124" s="142"/>
      <c r="F124" s="142"/>
      <c r="G124" s="142"/>
      <c r="H124" s="142"/>
      <c r="I124" s="142"/>
      <c r="J124" s="143"/>
      <c r="L124" s="141"/>
      <c r="M124" s="142"/>
      <c r="N124" s="142"/>
      <c r="O124" s="142"/>
      <c r="P124" s="142"/>
      <c r="Q124" s="142"/>
      <c r="R124" s="142"/>
      <c r="S124" s="142"/>
      <c r="T124" s="143"/>
    </row>
    <row r="125" spans="2:20" ht="18" customHeight="1" x14ac:dyDescent="0.3">
      <c r="B125" s="141"/>
      <c r="C125" s="142"/>
      <c r="D125" s="142"/>
      <c r="E125" s="142"/>
      <c r="F125" s="142"/>
      <c r="G125" s="142"/>
      <c r="H125" s="142"/>
      <c r="I125" s="142"/>
      <c r="J125" s="143"/>
      <c r="L125" s="141"/>
      <c r="M125" s="142"/>
      <c r="N125" s="142"/>
      <c r="O125" s="142"/>
      <c r="P125" s="142"/>
      <c r="Q125" s="142"/>
      <c r="R125" s="142"/>
      <c r="S125" s="142"/>
      <c r="T125" s="143"/>
    </row>
    <row r="126" spans="2:20" ht="18" customHeight="1" x14ac:dyDescent="0.3">
      <c r="B126" s="141"/>
      <c r="C126" s="142"/>
      <c r="D126" s="142"/>
      <c r="E126" s="142"/>
      <c r="F126" s="142"/>
      <c r="G126" s="142"/>
      <c r="H126" s="142"/>
      <c r="I126" s="142"/>
      <c r="J126" s="143"/>
      <c r="L126" s="141"/>
      <c r="M126" s="142"/>
      <c r="N126" s="142"/>
      <c r="O126" s="142"/>
      <c r="P126" s="142"/>
      <c r="Q126" s="142"/>
      <c r="R126" s="142"/>
      <c r="S126" s="142"/>
      <c r="T126" s="143"/>
    </row>
    <row r="127" spans="2:20" ht="18" customHeight="1" x14ac:dyDescent="0.3">
      <c r="B127" s="141"/>
      <c r="C127" s="142"/>
      <c r="D127" s="142"/>
      <c r="E127" s="142"/>
      <c r="F127" s="142"/>
      <c r="G127" s="142"/>
      <c r="H127" s="142"/>
      <c r="I127" s="142"/>
      <c r="J127" s="143"/>
      <c r="L127" s="141"/>
      <c r="M127" s="142"/>
      <c r="N127" s="142"/>
      <c r="O127" s="142"/>
      <c r="P127" s="142"/>
      <c r="Q127" s="142"/>
      <c r="R127" s="142"/>
      <c r="S127" s="142"/>
      <c r="T127" s="143"/>
    </row>
    <row r="128" spans="2:20" ht="17.25" thickBot="1" x14ac:dyDescent="0.35">
      <c r="B128" s="144"/>
      <c r="C128" s="145"/>
      <c r="D128" s="145"/>
      <c r="E128" s="145"/>
      <c r="F128" s="145"/>
      <c r="G128" s="145"/>
      <c r="H128" s="145"/>
      <c r="I128" s="145"/>
      <c r="J128" s="146"/>
      <c r="L128" s="144"/>
      <c r="M128" s="145"/>
      <c r="N128" s="145"/>
      <c r="O128" s="145"/>
      <c r="P128" s="145"/>
      <c r="Q128" s="145"/>
      <c r="R128" s="145"/>
      <c r="S128" s="145"/>
      <c r="T128" s="146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135" t="s">
        <v>262</v>
      </c>
      <c r="C130" s="136"/>
      <c r="D130" s="136"/>
      <c r="E130" s="136"/>
      <c r="F130" s="136"/>
      <c r="G130" s="136"/>
      <c r="H130" s="136"/>
      <c r="I130" s="136"/>
      <c r="J130" s="136"/>
      <c r="K130" s="136"/>
      <c r="L130" s="136"/>
      <c r="M130" s="137"/>
      <c r="N130" s="57"/>
      <c r="O130" s="135" t="s">
        <v>263</v>
      </c>
      <c r="P130" s="136"/>
      <c r="Q130" s="136"/>
      <c r="R130" s="136"/>
      <c r="S130" s="136"/>
      <c r="T130" s="137"/>
    </row>
    <row r="131" spans="2:21" ht="18" customHeight="1" thickBot="1" x14ac:dyDescent="0.35">
      <c r="B131" s="138"/>
      <c r="C131" s="139"/>
      <c r="D131" s="139"/>
      <c r="E131" s="139"/>
      <c r="F131" s="139"/>
      <c r="G131" s="139"/>
      <c r="H131" s="139"/>
      <c r="I131" s="139"/>
      <c r="J131" s="139"/>
      <c r="K131" s="139"/>
      <c r="L131" s="139"/>
      <c r="M131" s="140"/>
      <c r="N131" s="57"/>
      <c r="O131" s="138"/>
      <c r="P131" s="139"/>
      <c r="Q131" s="139"/>
      <c r="R131" s="139"/>
      <c r="S131" s="139"/>
      <c r="T131" s="140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261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260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260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135" t="s">
        <v>194</v>
      </c>
      <c r="C155" s="136"/>
      <c r="D155" s="136"/>
      <c r="E155" s="136"/>
      <c r="F155" s="136"/>
      <c r="G155" s="136"/>
      <c r="H155" s="136"/>
      <c r="I155" s="136"/>
      <c r="J155" s="136"/>
      <c r="K155" s="136"/>
      <c r="L155" s="136"/>
      <c r="M155" s="136"/>
      <c r="N155" s="136"/>
      <c r="O155" s="136"/>
      <c r="P155" s="136"/>
      <c r="Q155" s="136"/>
      <c r="R155" s="136"/>
      <c r="S155" s="136"/>
      <c r="T155" s="137"/>
    </row>
    <row r="156" spans="2:21" ht="18" customHeight="1" thickBot="1" x14ac:dyDescent="0.35">
      <c r="B156" s="138"/>
      <c r="C156" s="139"/>
      <c r="D156" s="139"/>
      <c r="E156" s="139"/>
      <c r="F156" s="139"/>
      <c r="G156" s="139"/>
      <c r="H156" s="139"/>
      <c r="I156" s="139"/>
      <c r="J156" s="139"/>
      <c r="K156" s="139"/>
      <c r="L156" s="139"/>
      <c r="M156" s="139"/>
      <c r="N156" s="139"/>
      <c r="O156" s="139"/>
      <c r="P156" s="139"/>
      <c r="Q156" s="139"/>
      <c r="R156" s="139"/>
      <c r="S156" s="139"/>
      <c r="T156" s="140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102" t="s">
        <v>177</v>
      </c>
      <c r="C158" s="102"/>
      <c r="D158" s="102"/>
      <c r="E158" s="6"/>
      <c r="F158" s="6"/>
      <c r="G158" s="6"/>
      <c r="H158" s="6"/>
      <c r="I158" s="6"/>
      <c r="L158" s="102" t="s">
        <v>178</v>
      </c>
      <c r="M158" s="102"/>
      <c r="N158" s="102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116" t="s">
        <v>266</v>
      </c>
      <c r="C171" s="117"/>
      <c r="D171" s="117"/>
      <c r="E171" s="117"/>
      <c r="F171" s="117"/>
      <c r="G171" s="117"/>
      <c r="H171" s="117"/>
      <c r="I171" s="117"/>
      <c r="J171" s="118"/>
      <c r="L171" s="116" t="s">
        <v>176</v>
      </c>
      <c r="M171" s="117"/>
      <c r="N171" s="117"/>
      <c r="O171" s="117"/>
      <c r="P171" s="117"/>
      <c r="Q171" s="117"/>
      <c r="R171" s="117"/>
      <c r="S171" s="118"/>
    </row>
    <row r="172" spans="2:19" ht="18" customHeight="1" x14ac:dyDescent="0.3">
      <c r="B172" s="42" t="s">
        <v>171</v>
      </c>
      <c r="C172" s="20"/>
      <c r="D172" s="20"/>
      <c r="E172" s="6"/>
      <c r="F172" s="160">
        <f>ROUND('DRIs DATA'!F36/'DRIs DATA'!C36*100,2)</f>
        <v>35.56</v>
      </c>
      <c r="G172" s="160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188.49</v>
      </c>
      <c r="R172" s="20" t="s">
        <v>166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41" t="s">
        <v>185</v>
      </c>
      <c r="C174" s="142"/>
      <c r="D174" s="142"/>
      <c r="E174" s="142"/>
      <c r="F174" s="142"/>
      <c r="G174" s="142"/>
      <c r="H174" s="142"/>
      <c r="I174" s="142"/>
      <c r="J174" s="143"/>
      <c r="L174" s="141" t="s">
        <v>187</v>
      </c>
      <c r="M174" s="142"/>
      <c r="N174" s="142"/>
      <c r="O174" s="142"/>
      <c r="P174" s="142"/>
      <c r="Q174" s="142"/>
      <c r="R174" s="142"/>
      <c r="S174" s="143"/>
    </row>
    <row r="175" spans="2:19" ht="18" customHeight="1" x14ac:dyDescent="0.3">
      <c r="B175" s="141"/>
      <c r="C175" s="142"/>
      <c r="D175" s="142"/>
      <c r="E175" s="142"/>
      <c r="F175" s="142"/>
      <c r="G175" s="142"/>
      <c r="H175" s="142"/>
      <c r="I175" s="142"/>
      <c r="J175" s="143"/>
      <c r="L175" s="141"/>
      <c r="M175" s="142"/>
      <c r="N175" s="142"/>
      <c r="O175" s="142"/>
      <c r="P175" s="142"/>
      <c r="Q175" s="142"/>
      <c r="R175" s="142"/>
      <c r="S175" s="143"/>
    </row>
    <row r="176" spans="2:19" ht="18" customHeight="1" x14ac:dyDescent="0.3">
      <c r="B176" s="141"/>
      <c r="C176" s="142"/>
      <c r="D176" s="142"/>
      <c r="E176" s="142"/>
      <c r="F176" s="142"/>
      <c r="G176" s="142"/>
      <c r="H176" s="142"/>
      <c r="I176" s="142"/>
      <c r="J176" s="143"/>
      <c r="L176" s="141"/>
      <c r="M176" s="142"/>
      <c r="N176" s="142"/>
      <c r="O176" s="142"/>
      <c r="P176" s="142"/>
      <c r="Q176" s="142"/>
      <c r="R176" s="142"/>
      <c r="S176" s="143"/>
    </row>
    <row r="177" spans="2:19" ht="18" customHeight="1" x14ac:dyDescent="0.3">
      <c r="B177" s="141"/>
      <c r="C177" s="142"/>
      <c r="D177" s="142"/>
      <c r="E177" s="142"/>
      <c r="F177" s="142"/>
      <c r="G177" s="142"/>
      <c r="H177" s="142"/>
      <c r="I177" s="142"/>
      <c r="J177" s="143"/>
      <c r="L177" s="141"/>
      <c r="M177" s="142"/>
      <c r="N177" s="142"/>
      <c r="O177" s="142"/>
      <c r="P177" s="142"/>
      <c r="Q177" s="142"/>
      <c r="R177" s="142"/>
      <c r="S177" s="143"/>
    </row>
    <row r="178" spans="2:19" ht="18" customHeight="1" x14ac:dyDescent="0.3">
      <c r="B178" s="141"/>
      <c r="C178" s="142"/>
      <c r="D178" s="142"/>
      <c r="E178" s="142"/>
      <c r="F178" s="142"/>
      <c r="G178" s="142"/>
      <c r="H178" s="142"/>
      <c r="I178" s="142"/>
      <c r="J178" s="143"/>
      <c r="L178" s="141"/>
      <c r="M178" s="142"/>
      <c r="N178" s="142"/>
      <c r="O178" s="142"/>
      <c r="P178" s="142"/>
      <c r="Q178" s="142"/>
      <c r="R178" s="142"/>
      <c r="S178" s="143"/>
    </row>
    <row r="179" spans="2:19" ht="18" customHeight="1" x14ac:dyDescent="0.3">
      <c r="B179" s="141"/>
      <c r="C179" s="142"/>
      <c r="D179" s="142"/>
      <c r="E179" s="142"/>
      <c r="F179" s="142"/>
      <c r="G179" s="142"/>
      <c r="H179" s="142"/>
      <c r="I179" s="142"/>
      <c r="J179" s="143"/>
      <c r="L179" s="141"/>
      <c r="M179" s="142"/>
      <c r="N179" s="142"/>
      <c r="O179" s="142"/>
      <c r="P179" s="142"/>
      <c r="Q179" s="142"/>
      <c r="R179" s="142"/>
      <c r="S179" s="143"/>
    </row>
    <row r="180" spans="2:19" ht="18" customHeight="1" thickBot="1" x14ac:dyDescent="0.35">
      <c r="B180" s="144"/>
      <c r="C180" s="145"/>
      <c r="D180" s="145"/>
      <c r="E180" s="145"/>
      <c r="F180" s="145"/>
      <c r="G180" s="145"/>
      <c r="H180" s="145"/>
      <c r="I180" s="145"/>
      <c r="J180" s="146"/>
      <c r="L180" s="141"/>
      <c r="M180" s="142"/>
      <c r="N180" s="142"/>
      <c r="O180" s="142"/>
      <c r="P180" s="142"/>
      <c r="Q180" s="142"/>
      <c r="R180" s="142"/>
      <c r="S180" s="143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41"/>
      <c r="M181" s="142"/>
      <c r="N181" s="142"/>
      <c r="O181" s="142"/>
      <c r="P181" s="142"/>
      <c r="Q181" s="142"/>
      <c r="R181" s="142"/>
      <c r="S181" s="143"/>
    </row>
    <row r="182" spans="2:19" ht="18" customHeight="1" thickBot="1" x14ac:dyDescent="0.35">
      <c r="L182" s="144"/>
      <c r="M182" s="145"/>
      <c r="N182" s="145"/>
      <c r="O182" s="145"/>
      <c r="P182" s="145"/>
      <c r="Q182" s="145"/>
      <c r="R182" s="145"/>
      <c r="S182" s="146"/>
    </row>
    <row r="183" spans="2:19" ht="18" customHeight="1" x14ac:dyDescent="0.3">
      <c r="B183" s="102" t="s">
        <v>179</v>
      </c>
      <c r="C183" s="102"/>
      <c r="D183" s="102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116" t="s">
        <v>267</v>
      </c>
      <c r="C196" s="117"/>
      <c r="D196" s="117"/>
      <c r="E196" s="117"/>
      <c r="F196" s="117"/>
      <c r="G196" s="117"/>
      <c r="H196" s="117"/>
      <c r="I196" s="117"/>
      <c r="J196" s="118"/>
      <c r="S196" s="6"/>
    </row>
    <row r="197" spans="2:20" ht="18" customHeight="1" x14ac:dyDescent="0.3">
      <c r="B197" s="42" t="s">
        <v>171</v>
      </c>
      <c r="C197" s="20"/>
      <c r="D197" s="20"/>
      <c r="E197" s="6"/>
      <c r="F197" s="160">
        <f>ROUND('DRIs DATA'!F46/'DRIs DATA'!C46*100,2)</f>
        <v>90</v>
      </c>
      <c r="G197" s="160"/>
      <c r="H197" s="20" t="s">
        <v>166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41" t="s">
        <v>186</v>
      </c>
      <c r="C199" s="142"/>
      <c r="D199" s="142"/>
      <c r="E199" s="142"/>
      <c r="F199" s="142"/>
      <c r="G199" s="142"/>
      <c r="H199" s="142"/>
      <c r="I199" s="142"/>
      <c r="J199" s="143"/>
      <c r="S199" s="6"/>
    </row>
    <row r="200" spans="2:20" ht="18" customHeight="1" x14ac:dyDescent="0.3">
      <c r="B200" s="141"/>
      <c r="C200" s="142"/>
      <c r="D200" s="142"/>
      <c r="E200" s="142"/>
      <c r="F200" s="142"/>
      <c r="G200" s="142"/>
      <c r="H200" s="142"/>
      <c r="I200" s="142"/>
      <c r="J200" s="143"/>
      <c r="S200" s="6"/>
    </row>
    <row r="201" spans="2:20" ht="18" customHeight="1" x14ac:dyDescent="0.3">
      <c r="B201" s="141"/>
      <c r="C201" s="142"/>
      <c r="D201" s="142"/>
      <c r="E201" s="142"/>
      <c r="F201" s="142"/>
      <c r="G201" s="142"/>
      <c r="H201" s="142"/>
      <c r="I201" s="142"/>
      <c r="J201" s="143"/>
      <c r="S201" s="6"/>
    </row>
    <row r="202" spans="2:20" ht="18" customHeight="1" x14ac:dyDescent="0.3">
      <c r="B202" s="141"/>
      <c r="C202" s="142"/>
      <c r="D202" s="142"/>
      <c r="E202" s="142"/>
      <c r="F202" s="142"/>
      <c r="G202" s="142"/>
      <c r="H202" s="142"/>
      <c r="I202" s="142"/>
      <c r="J202" s="143"/>
      <c r="S202" s="6"/>
    </row>
    <row r="203" spans="2:20" ht="18" customHeight="1" x14ac:dyDescent="0.3">
      <c r="B203" s="141"/>
      <c r="C203" s="142"/>
      <c r="D203" s="142"/>
      <c r="E203" s="142"/>
      <c r="F203" s="142"/>
      <c r="G203" s="142"/>
      <c r="H203" s="142"/>
      <c r="I203" s="142"/>
      <c r="J203" s="143"/>
      <c r="S203" s="6"/>
    </row>
    <row r="204" spans="2:20" ht="18" customHeight="1" thickBot="1" x14ac:dyDescent="0.35">
      <c r="B204" s="144"/>
      <c r="C204" s="145"/>
      <c r="D204" s="145"/>
      <c r="E204" s="145"/>
      <c r="F204" s="145"/>
      <c r="G204" s="145"/>
      <c r="H204" s="145"/>
      <c r="I204" s="145"/>
      <c r="J204" s="146"/>
      <c r="S204" s="6"/>
    </row>
    <row r="205" spans="2:20" ht="18" customHeight="1" thickBot="1" x14ac:dyDescent="0.35">
      <c r="K205" s="10"/>
    </row>
    <row r="206" spans="2:20" ht="18" customHeight="1" x14ac:dyDescent="0.3">
      <c r="B206" s="135" t="s">
        <v>195</v>
      </c>
      <c r="C206" s="136"/>
      <c r="D206" s="136"/>
      <c r="E206" s="136"/>
      <c r="F206" s="136"/>
      <c r="G206" s="136"/>
      <c r="H206" s="136"/>
      <c r="I206" s="136"/>
      <c r="J206" s="136"/>
      <c r="K206" s="136"/>
      <c r="L206" s="136"/>
      <c r="M206" s="136"/>
      <c r="N206" s="136"/>
      <c r="O206" s="136"/>
      <c r="P206" s="136"/>
      <c r="Q206" s="136"/>
      <c r="R206" s="136"/>
      <c r="S206" s="136"/>
      <c r="T206" s="137"/>
    </row>
    <row r="207" spans="2:20" ht="18" customHeight="1" thickBot="1" x14ac:dyDescent="0.35">
      <c r="B207" s="138"/>
      <c r="C207" s="139"/>
      <c r="D207" s="139"/>
      <c r="E207" s="139"/>
      <c r="F207" s="139"/>
      <c r="G207" s="139"/>
      <c r="H207" s="139"/>
      <c r="I207" s="139"/>
      <c r="J207" s="139"/>
      <c r="K207" s="139"/>
      <c r="L207" s="139"/>
      <c r="M207" s="139"/>
      <c r="N207" s="139"/>
      <c r="O207" s="139"/>
      <c r="P207" s="139"/>
      <c r="Q207" s="139"/>
      <c r="R207" s="139"/>
      <c r="S207" s="139"/>
      <c r="T207" s="140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61" t="s">
        <v>188</v>
      </c>
      <c r="C209" s="161"/>
      <c r="D209" s="161"/>
      <c r="E209" s="161"/>
      <c r="F209" s="161"/>
      <c r="G209" s="161"/>
      <c r="H209" s="161"/>
      <c r="I209" s="24">
        <f>'DRIs DATA'!B6</f>
        <v>1800</v>
      </c>
      <c r="J209" s="6" t="s">
        <v>189</v>
      </c>
      <c r="K209" s="6"/>
      <c r="L209" s="6"/>
      <c r="M209" s="6"/>
      <c r="N209" s="6"/>
    </row>
    <row r="210" spans="2:14" ht="18" customHeight="1" x14ac:dyDescent="0.3">
      <c r="B210" s="147" t="s">
        <v>190</v>
      </c>
      <c r="C210" s="147"/>
      <c r="D210" s="147"/>
      <c r="E210" s="147"/>
      <c r="F210" s="147"/>
      <c r="G210" s="147"/>
      <c r="H210" s="147"/>
      <c r="I210" s="147"/>
      <c r="J210" s="147"/>
      <c r="K210" s="147"/>
      <c r="L210" s="147"/>
      <c r="M210" s="147"/>
      <c r="N210" s="6"/>
    </row>
    <row r="211" spans="2:14" ht="18" customHeight="1" x14ac:dyDescent="0.3">
      <c r="N211" s="6"/>
    </row>
    <row r="212" spans="2:14" ht="18" customHeight="1" x14ac:dyDescent="0.3">
      <c r="C212" t="s">
        <v>274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2021-01-11T01:52:23Z</dcterms:modified>
</cp:coreProperties>
</file>