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<sst xmlns="http://schemas.openxmlformats.org/spreadsheetml/2006/main" count="692" uniqueCount="283">
  <si>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</si>
  <si>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</si>
  <si>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</si>
  <si>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</si>
  <si>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</si>
  <si>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</si>
  <si>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</si>
  <si>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</si>
  <si>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</si>
  <si>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</si>
  <si>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</si>
  <si>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</si>
  <si>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</si>
  <si>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</si>
  <si>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</si>
  <si>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</si>
  <si>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</si>
  <si>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</si>
  <si>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</si>
  <si>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</si>
  <si>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</si>
  <si>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</si>
  <si>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</si>
  <si>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</si>
  <si>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</si>
  <si>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</si>
  <si>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</si>
  <si>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</si>
  <si>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</si>
  <si>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</si>
  <si>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</si>
  <si>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</si>
  <si>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</si>
  <si>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</si>
  <si>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</si>
  <si>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</si>
  <si>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</si>
  <si>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</si>
  <si>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</si>
  <si>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</si>
  <si>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</si>
  <si>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</si>
  <si>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</si>
  <si>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</si>
  <si>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</si>
  <si>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</si>
  <si>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</si>
  <si>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</si>
  <si>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</si>
  <si>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</si>
  <si>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</si>
  <si>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</si>
  <si>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</si>
  <si>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</si>
  <si>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</si>
  <si>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</si>
  <si>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</si>
  <si>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</si>
  <si>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</si>
  <si>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</si>
  <si>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</si>
  <si>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</si>
  <si>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</si>
  <si>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</si>
  <si>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</si>
  <si>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</si>
  <si>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</si>
  <si>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</si>
  <si>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</si>
  <si>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</si>
  <si>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</si>
  <si>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</si>
  <si>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</si>
  <si>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</si>
  <si>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</si>
  <si>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</si>
  <si>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</si>
  <si>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</si>
  <si>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</si>
  <si>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</si>
  <si>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</si>
  <si>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</si>
  <si>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</si>
  <si>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</si>
  <si>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</si>
  <si>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</si>
  <si>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</si>
  <si>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</si>
  <si>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</si>
  <si>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</si>
  <si>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</si>
  <si>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</si>
  <si>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</si>
  <si>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</si>
  <si>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</si>
  <si>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</si>
  <si>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</si>
  <si>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</si>
  <si>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</si>
  <si>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</si>
  <si>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</si>
  <si>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</si>
  <si>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</si>
  <si>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</si>
  <si>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</si>
  <si>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</si>
  <si>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</si>
  <si>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</si>
  <si>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</si>
  <si>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</si>
  <si>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</si>
  <si>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</si>
  <si>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</si>
  <si>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</si>
  <si>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</si>
  <si>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</si>
  <si>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</si>
  <si>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</si>
  <si>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</si>
  <si>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</si>
  <si>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</si>
  <si>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</si>
  <si>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</si>
  <si>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</si>
  <si>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</si>
  <si>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</si>
  <si>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</si>
  <si>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</si>
  <si>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</si>
  <si>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</si>
  <si>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</si>
  <si>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</si>
  <si>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</si>
  <si>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</si>
  <si>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</si>
  <si>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</si>
  <si>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</si>
  <si>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</si>
  <si>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</si>
  <si>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</si>
  <si>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</si>
  <si>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</si>
  <si>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</si>
  <si>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</si>
  <si>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</si>
  <si>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</si>
  <si>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</si>
  <si>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</si>
  <si>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</si>
  <si>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</si>
  <si>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</si>
  <si>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</si>
  <si>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</si>
  <si>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</si>
  <si>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</si>
  <si>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</si>
  <si>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</si>
  <si>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</si>
  <si>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</si>
  <si>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</si>
  <si>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</si>
  <si>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</si>
  <si>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</si>
  <si>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</si>
  <si>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</si>
  <si>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</si>
  <si>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</si>
  <si>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</si>
  <si>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</si>
  <si>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</si>
  <si>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</si>
  <si>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</si>
  <si>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</si>
  <si>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</si>
  <si>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</si>
  <si>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</si>
  <si>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</si>
  <si>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</si>
  <si>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</si>
  <si>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</si>
  <si>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</si>
  <si>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</si>
  <si>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</si>
  <si>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</si>
  <si>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</si>
  <si>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</si>
  <si>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</si>
  <si>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</si>
  <si>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</si>
  <si>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</si>
  <si>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</si>
  <si>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</si>
  <si>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</si>
  <si>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</si>
  <si>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</si>
  <si>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</si>
  <si>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</si>
  <si>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</si>
  <si>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</si>
  <si>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</si>
  <si>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</si>
  <si>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</si>
  <si>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</si>
  <si>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</si>
  <si>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</si>
  <si>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</si>
  <si>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</si>
  <si>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</si>
  <si>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</si>
  <si>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</si>
  <si>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</si>
  <si>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</si>
  <si>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</si>
  <si>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</si>
  <si>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</si>
  <si>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</si>
  <si>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</si>
  <si>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</si>
  <si>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</si>
  <si>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</si>
  <si>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</si>
  <si>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</si>
  <si>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</si>
  <si>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</si>
  <si>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</si>
  <si>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</si>
  <si>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</si>
  <si>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</si>
  <si>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</si>
  <si>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</si>
  <si>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</si>
  <si>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</si>
  <si>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</si>
  <si>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</si>
  <si>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</si>
  <si>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</si>
  <si>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</si>
  <si>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</si>
  <si>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</si>
  <si>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</si>
  <si>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</si>
  <si>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</si>
  <si>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</si>
  <si>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</si>
  <si>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</si>
  <si>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</si>
  <si>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</si>
  <si>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</si>
  <si>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</si>
  <si>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</si>
  <si>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</si>
  <si>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</si>
  <si>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</si>
  <si>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</si>
  <si>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</si>
  <si>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</si>
  <si>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</si>
  <si>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</si>
  <si>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</si>
  <si>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</si>
  <si>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</si>
  <si>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</si>
  <si>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</si>
  <si>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</si>
  <si>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</si>
  <si>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</si>
  <si>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</si>
  <si>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</si>
  <si>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</si>
  <si>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</si>
  <si>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</si>
  <si>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</si>
  <si>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</si>
  <si>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</si>
  <si>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</si>
  <si>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</si>
  <si>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</si>
  <si>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</si>
  <si>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임민자, ID : H1900495)</t>
  </si>
  <si>
    <t>2021년 01월 13일 10:32:46</t>
  </si>
  <si>
    <t>H1900495</t>
  </si>
  <si>
    <t>임민자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</si>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</sst>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116.04586999999999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0528"/>
        <c:axId val="173110920"/>
      </c:barChart>
      <c:catAx>
        <c:axId val="1731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0920"/>
        <c:crosses val="autoZero"/>
        <c:auto val="1"/>
        <c:lblAlgn val="ctr"/>
        <c:lblOffset val="100"/>
        <c:noMultiLvlLbl val="0"/>
      </c:catAx>
      <c:valAx>
        <c:axId val="1731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4.2215465999999999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0336"/>
        <c:axId val="175951904"/>
      </c:barChart>
      <c:catAx>
        <c:axId val="1759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1904"/>
        <c:crosses val="autoZero"/>
        <c:auto val="1"/>
        <c:lblAlgn val="ctr"/>
        <c:lblOffset val="100"/>
        <c:noMultiLvlLbl val="0"/>
      </c:catAx>
      <c:valAx>
        <c:axId val="1759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9.3004479999999994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936"/>
        <c:axId val="176171328"/>
      </c:barChart>
      <c:catAx>
        <c:axId val="17617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71328"/>
        <c:crosses val="autoZero"/>
        <c:auto val="1"/>
        <c:lblAlgn val="ctr"/>
        <c:lblOffset val="100"/>
        <c:noMultiLvlLbl val="0"/>
      </c:catAx>
      <c:valAx>
        <c:axId val="1761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1811.0381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152"/>
        <c:axId val="176167016"/>
      </c:barChart>
      <c:catAx>
        <c:axId val="1761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016"/>
        <c:crosses val="autoZero"/>
        <c:auto val="1"/>
        <c:lblAlgn val="ctr"/>
        <c:lblOffset val="100"/>
        <c:noMultiLvlLbl val="0"/>
      </c:catAx>
      <c:valAx>
        <c:axId val="17616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4799.2389999999996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4272"/>
        <c:axId val="176167800"/>
      </c:barChart>
      <c:catAx>
        <c:axId val="17616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800"/>
        <c:crosses val="autoZero"/>
        <c:auto val="1"/>
        <c:lblAlgn val="ctr"/>
        <c:lblOffset val="100"/>
        <c:noMultiLvlLbl val="0"/>
      </c:catAx>
      <c:valAx>
        <c:axId val="176167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211.27869000000001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7408"/>
        <c:axId val="176168976"/>
      </c:barChart>
      <c:catAx>
        <c:axId val="17616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8976"/>
        <c:crosses val="autoZero"/>
        <c:auto val="1"/>
        <c:lblAlgn val="ctr"/>
        <c:lblOffset val="100"/>
        <c:noMultiLvlLbl val="0"/>
      </c:catAx>
      <c:valAx>
        <c:axId val="17616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176.85854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1720"/>
        <c:axId val="176165056"/>
      </c:barChart>
      <c:catAx>
        <c:axId val="17617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056"/>
        <c:crosses val="autoZero"/>
        <c:auto val="1"/>
        <c:lblAlgn val="ctr"/>
        <c:lblOffset val="100"/>
        <c:noMultiLvlLbl val="0"/>
      </c:catAx>
      <c:valAx>
        <c:axId val="1761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17.316122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624"/>
        <c:axId val="176165840"/>
      </c:barChart>
      <c:catAx>
        <c:axId val="1761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840"/>
        <c:crosses val="autoZero"/>
        <c:auto val="1"/>
        <c:lblAlgn val="ctr"/>
        <c:lblOffset val="100"/>
        <c:noMultiLvlLbl val="0"/>
      </c:catAx>
      <c:valAx>
        <c:axId val="17616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2021.7022999999999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232"/>
        <c:axId val="175949552"/>
      </c:barChart>
      <c:catAx>
        <c:axId val="17616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9552"/>
        <c:crosses val="autoZero"/>
        <c:auto val="1"/>
        <c:lblAlgn val="ctr"/>
        <c:lblOffset val="100"/>
        <c:noMultiLvlLbl val="0"/>
      </c:catAx>
      <c:valAx>
        <c:axId val="175949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0.20110026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6264"/>
        <c:axId val="176540576"/>
      </c:barChart>
      <c:catAx>
        <c:axId val="17653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40576"/>
        <c:crosses val="autoZero"/>
        <c:auto val="1"/>
        <c:lblAlgn val="ctr"/>
        <c:lblOffset val="100"/>
        <c:noMultiLvlLbl val="0"/>
      </c:catAx>
      <c:valAx>
        <c:axId val="1765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3.8696758999999998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912"/>
        <c:axId val="176537440"/>
      </c:barChart>
      <c:catAx>
        <c:axId val="17653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440"/>
        <c:crosses val="autoZero"/>
        <c:auto val="1"/>
        <c:lblAlgn val="ctr"/>
        <c:lblOffset val="100"/>
        <c:noMultiLvlLbl val="0"/>
      </c:catAx>
      <c:valAx>
        <c:axId val="17653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38.301532999999999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1704"/>
        <c:axId val="173111312"/>
      </c:barChart>
      <c:catAx>
        <c:axId val="1731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1312"/>
        <c:crosses val="autoZero"/>
        <c:auto val="1"/>
        <c:lblAlgn val="ctr"/>
        <c:lblOffset val="100"/>
        <c:noMultiLvlLbl val="0"/>
      </c:catAx>
      <c:valAx>
        <c:axId val="17311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402.7353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520"/>
        <c:axId val="176537048"/>
      </c:barChart>
      <c:catAx>
        <c:axId val="1765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048"/>
        <c:crosses val="autoZero"/>
        <c:auto val="1"/>
        <c:lblAlgn val="ctr"/>
        <c:lblOffset val="100"/>
        <c:noMultiLvlLbl val="0"/>
      </c:catAx>
      <c:valAx>
        <c:axId val="1765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124.123924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8224"/>
        <c:axId val="176538616"/>
      </c:barChart>
      <c:catAx>
        <c:axId val="17653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8616"/>
        <c:crosses val="autoZero"/>
        <c:auto val="1"/>
        <c:lblAlgn val="ctr"/>
        <c:lblOffset val="100"/>
        <c:noMultiLvlLbl val="0"/>
      </c:catAx>
      <c:valAx>
        <c:axId val="17653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8.7970000000000006</c:v>
                </c:pt>
                <c:pt idx="1">
                  <c:v>25.227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6535088"/>
        <c:axId val="176539008"/>
      </c:barChart>
      <c:catAx>
        <c:axId val="17653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008"/>
        <c:crosses val="autoZero"/>
        <c:auto val="1"/>
        <c:lblAlgn val="ctr"/>
        <c:lblOffset val="100"/>
        <c:noMultiLvlLbl val="0"/>
      </c:catAx>
      <c:valAx>
        <c:axId val="1765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26.062138000000001</c:v>
                </c:pt>
                <c:pt idx="1">
                  <c:v>32.510764999999999</c:v>
                </c:pt>
                <c:pt idx="2">
                  <c:v>28.402000000000001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770.44569999999999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9400"/>
        <c:axId val="176539792"/>
      </c:barChart>
      <c:catAx>
        <c:axId val="17653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792"/>
        <c:crosses val="autoZero"/>
        <c:auto val="1"/>
        <c:lblAlgn val="ctr"/>
        <c:lblOffset val="100"/>
        <c:noMultiLvlLbl val="0"/>
      </c:catAx>
      <c:valAx>
        <c:axId val="17653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33.799785999999997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8600"/>
        <c:axId val="177257816"/>
      </c:barChart>
      <c:catAx>
        <c:axId val="17725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816"/>
        <c:crosses val="autoZero"/>
        <c:auto val="1"/>
        <c:lblAlgn val="ctr"/>
        <c:lblOffset val="100"/>
        <c:noMultiLvlLbl val="0"/>
      </c:catAx>
      <c:valAx>
        <c:axId val="1772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69.247</c:v>
                </c:pt>
                <c:pt idx="1">
                  <c:v>12.359</c:v>
                </c:pt>
                <c:pt idx="2">
                  <c:v>18.393000000000001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7263696"/>
        <c:axId val="177258992"/>
      </c:barChart>
      <c:catAx>
        <c:axId val="17726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8992"/>
        <c:crosses val="autoZero"/>
        <c:auto val="1"/>
        <c:lblAlgn val="ctr"/>
        <c:lblOffset val="100"/>
        <c:noMultiLvlLbl val="0"/>
      </c:catAx>
      <c:valAx>
        <c:axId val="17725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2913.8670000000002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2128"/>
        <c:axId val="177259384"/>
      </c:barChart>
      <c:catAx>
        <c:axId val="17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9384"/>
        <c:crosses val="autoZero"/>
        <c:auto val="1"/>
        <c:lblAlgn val="ctr"/>
        <c:lblOffset val="100"/>
        <c:noMultiLvlLbl val="0"/>
      </c:catAx>
      <c:valAx>
        <c:axId val="177259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220.61139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088"/>
        <c:axId val="177260952"/>
      </c:barChart>
      <c:catAx>
        <c:axId val="17726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952"/>
        <c:crosses val="autoZero"/>
        <c:auto val="1"/>
        <c:lblAlgn val="ctr"/>
        <c:lblOffset val="100"/>
        <c:noMultiLvlLbl val="0"/>
      </c:catAx>
      <c:valAx>
        <c:axId val="17726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794.56780000000003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7424"/>
        <c:axId val="177260168"/>
      </c:barChart>
      <c:catAx>
        <c:axId val="1772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168"/>
        <c:crosses val="autoZero"/>
        <c:auto val="1"/>
        <c:lblAlgn val="ctr"/>
        <c:lblOffset val="100"/>
        <c:noMultiLvlLbl val="0"/>
      </c:catAx>
      <c:valAx>
        <c:axId val="17726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7.0218195999999997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3664"/>
        <c:axId val="173114840"/>
      </c:barChart>
      <c:catAx>
        <c:axId val="1731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4840"/>
        <c:crosses val="autoZero"/>
        <c:auto val="1"/>
        <c:lblAlgn val="ctr"/>
        <c:lblOffset val="100"/>
        <c:noMultiLvlLbl val="0"/>
      </c:catAx>
      <c:valAx>
        <c:axId val="17311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8544.4719999999998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3304"/>
        <c:axId val="177261736"/>
      </c:barChart>
      <c:catAx>
        <c:axId val="17726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1736"/>
        <c:crosses val="autoZero"/>
        <c:auto val="1"/>
        <c:lblAlgn val="ctr"/>
        <c:lblOffset val="100"/>
        <c:noMultiLvlLbl val="0"/>
      </c:catAx>
      <c:valAx>
        <c:axId val="17726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23.062066999999999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480"/>
        <c:axId val="177257032"/>
      </c:barChart>
      <c:catAx>
        <c:axId val="17726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032"/>
        <c:crosses val="autoZero"/>
        <c:auto val="1"/>
        <c:lblAlgn val="ctr"/>
        <c:lblOffset val="100"/>
        <c:noMultiLvlLbl val="0"/>
      </c:catAx>
      <c:valAx>
        <c:axId val="17725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4.4694213999999999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683040"/>
        <c:axId val="177680688"/>
      </c:barChart>
      <c:catAx>
        <c:axId val="1776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80688"/>
        <c:crosses val="autoZero"/>
        <c:auto val="1"/>
        <c:lblAlgn val="ctr"/>
        <c:lblOffset val="100"/>
        <c:noMultiLvlLbl val="0"/>
      </c:catAx>
      <c:valAx>
        <c:axId val="1776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6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274.88562000000002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913120"/>
        <c:axId val="175946024"/>
      </c:barChart>
      <c:catAx>
        <c:axId val="2059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6024"/>
        <c:crosses val="autoZero"/>
        <c:auto val="1"/>
        <c:lblAlgn val="ctr"/>
        <c:lblOffset val="100"/>
        <c:noMultiLvlLbl val="0"/>
      </c:catAx>
      <c:valAx>
        <c:axId val="17594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9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2.2223125000000001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808"/>
        <c:axId val="175945632"/>
      </c:barChart>
      <c:catAx>
        <c:axId val="17594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5632"/>
        <c:crosses val="autoZero"/>
        <c:auto val="1"/>
        <c:lblAlgn val="ctr"/>
        <c:lblOffset val="100"/>
        <c:noMultiLvlLbl val="0"/>
      </c:catAx>
      <c:valAx>
        <c:axId val="17594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24.323661999999999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5240"/>
        <c:axId val="175950728"/>
      </c:barChart>
      <c:catAx>
        <c:axId val="17594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0728"/>
        <c:crosses val="autoZero"/>
        <c:auto val="1"/>
        <c:lblAlgn val="ctr"/>
        <c:lblOffset val="100"/>
        <c:noMultiLvlLbl val="0"/>
      </c:catAx>
      <c:valAx>
        <c:axId val="17595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4.4694213999999999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416"/>
        <c:axId val="175947200"/>
      </c:barChart>
      <c:catAx>
        <c:axId val="17594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7200"/>
        <c:crosses val="autoZero"/>
        <c:auto val="1"/>
        <c:lblAlgn val="ctr"/>
        <c:lblOffset val="100"/>
        <c:noMultiLvlLbl val="0"/>
      </c:catAx>
      <c:valAx>
        <c:axId val="17594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775.40674000000001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1512"/>
        <c:axId val="175948376"/>
      </c:barChart>
      <c:catAx>
        <c:axId val="1759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8376"/>
        <c:crosses val="autoZero"/>
        <c:auto val="1"/>
        <c:lblAlgn val="ctr"/>
        <c:lblOffset val="100"/>
        <c:noMultiLvlLbl val="0"/>
      </c:catAx>
      <c:valAx>
        <c:axId val="17594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14.470097000000001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7592"/>
        <c:axId val="175944848"/>
      </c:barChart>
      <c:catAx>
        <c:axId val="1759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4848"/>
        <c:crosses val="autoZero"/>
        <c:auto val="1"/>
        <c:lblAlgn val="ctr"/>
        <c:lblOffset val="100"/>
        <c:noMultiLvlLbl val="0"/>
      </c:catAx>
      <c:valAx>
        <c:axId val="17594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임민자, ID : H1900495)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10:32:46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2913.8670000000002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116.04586999999999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38.301532999999999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69.247</v>
      </c>
      <c r="G8" s="59">
        <f>'DRIs DATA 입력'!G8</f>
        <v>12.359</v>
      </c>
      <c r="H8" s="59">
        <f>'DRIs DATA 입력'!H8</f>
        <v>18.393000000000001</v>
      </c>
      <c r="I8" s="46"/>
      <c r="J8" s="59" t="s">
        <v>216</v>
      </c>
      <c r="K8" s="59">
        <f>'DRIs DATA 입력'!K8</f>
        <v>8.7970000000000006</v>
      </c>
      <c r="L8" s="59">
        <f>'DRIs DATA 입력'!L8</f>
        <v>25.227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770.44569999999999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33.799785999999997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7.0218195999999997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274.88562000000002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220.61139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2.7776350000000001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2.2223125000000001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24.323661999999999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4.4694213999999999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775.40674000000001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14.470097000000001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4.2215465999999999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9.3004479999999994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794.56780000000003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1811.0381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8544.4719999999998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4799.2389999999996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211.27869000000001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176.85854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23.062066999999999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17.316122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2021.7022999999999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0.20110026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3.8696758999999998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402.7353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124.123924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</row>
    <row r="2" spans="1:68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</row>
    <row r="3" spans="1:68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8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</row>
    <row r="4" spans="1:68">
      <c r="A4" s="66" t="s">
        <v>56</v>
      </c>
      <c r="B4" s="66"/>
      <c r="C4" s="66"/>
      <c r="D4" s="158"/>
      <c r="E4" s="68" t="s">
        <v>198</v>
      </c>
      <c r="F4" s="69"/>
      <c r="G4" s="69"/>
      <c r="H4" s="70"/>
      <c r="I4" s="158"/>
      <c r="J4" s="68" t="s">
        <v>199</v>
      </c>
      <c r="K4" s="69"/>
      <c r="L4" s="70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</row>
    <row r="5" spans="1:68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</row>
    <row r="6" spans="1:68">
      <c r="A6" s="160" t="s">
        <v>56</v>
      </c>
      <c r="B6" s="160">
        <v>2140</v>
      </c>
      <c r="C6" s="160">
        <v>2913.8670000000002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116.04586999999999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38.301532999999999</v>
      </c>
      <c r="AA6" s="158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</row>
    <row r="7" spans="1:68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</row>
    <row r="8" spans="1:68">
      <c r="A8" s="158"/>
      <c r="B8" s="158"/>
      <c r="C8" s="158"/>
      <c r="D8" s="158"/>
      <c r="E8" s="160" t="s">
        <v>216</v>
      </c>
      <c r="F8" s="160">
        <v>69.247</v>
      </c>
      <c r="G8" s="160">
        <v>12.359</v>
      </c>
      <c r="H8" s="160">
        <v>18.393000000000001</v>
      </c>
      <c r="I8" s="158"/>
      <c r="J8" s="160" t="s">
        <v>216</v>
      </c>
      <c r="K8" s="160">
        <v>8.7970000000000006</v>
      </c>
      <c r="L8" s="160">
        <v>25.227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</row>
    <row r="9" spans="1:68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</row>
    <row r="10" spans="1:68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</row>
    <row r="11" spans="1:68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</row>
    <row r="12" spans="1:68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</row>
    <row r="13" spans="1:68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</row>
    <row r="14" spans="1:68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</row>
    <row r="16" spans="1:68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770.44569999999999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33.799785999999997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7.0218195999999997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274.88562000000002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</row>
    <row r="17" spans="1:68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</row>
    <row r="18" spans="1:6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</row>
    <row r="19" spans="1:68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</row>
    <row r="20" spans="1:6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</row>
    <row r="21" spans="1:6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</row>
    <row r="22" spans="1:68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</row>
    <row r="23" spans="1:68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4"/>
      <c r="BL23" s="64"/>
      <c r="BM23" s="64"/>
      <c r="BN23" s="64"/>
      <c r="BO23" s="64"/>
      <c r="BP23" s="64"/>
    </row>
    <row r="24" spans="1:68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  <c r="BK24" s="64"/>
      <c r="BL24" s="64"/>
      <c r="BM24" s="64"/>
      <c r="BN24" s="64"/>
      <c r="BO24" s="64"/>
      <c r="BP24" s="64"/>
    </row>
    <row r="25" spans="1:68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  <c r="BK25" s="64"/>
      <c r="BL25" s="64"/>
      <c r="BM25" s="64"/>
      <c r="BN25" s="64"/>
      <c r="BO25" s="64"/>
      <c r="BP25" s="64"/>
    </row>
    <row r="26" spans="1:68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220.61139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2.7776350000000001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2.2223125000000001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24.323661999999999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4.4694213999999999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775.40674000000001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14.470097000000001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4.2215465999999999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9.3004479999999994</v>
      </c>
      <c r="BK26" s="64"/>
      <c r="BL26" s="64"/>
      <c r="BM26" s="64"/>
      <c r="BN26" s="64"/>
      <c r="BO26" s="64"/>
      <c r="BP26" s="64"/>
    </row>
    <row r="27" spans="1:68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</row>
    <row r="28" spans="1:6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</row>
    <row r="29" spans="1:6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</row>
    <row r="30" spans="1:68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</row>
    <row r="31" spans="1:68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</row>
    <row r="32" spans="1:68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64"/>
      <c r="BL34" s="64"/>
      <c r="BM34" s="64"/>
      <c r="BN34" s="64"/>
      <c r="BO34" s="64"/>
      <c r="BP34" s="64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64"/>
      <c r="BL35" s="64"/>
      <c r="BM35" s="64"/>
      <c r="BN35" s="64"/>
      <c r="BO35" s="64"/>
      <c r="BP35" s="64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794.56780000000003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1811.0381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8544.4719999999998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4799.2389999999996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211.27869000000001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176.85854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64"/>
      <c r="BL36" s="64"/>
      <c r="BM36" s="64"/>
      <c r="BN36" s="64"/>
      <c r="BO36" s="64"/>
      <c r="BP36" s="64"/>
    </row>
    <row r="37" spans="1:6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</row>
    <row r="38" spans="1:6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</row>
    <row r="39" spans="1:6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</row>
    <row r="40" spans="1:6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</row>
    <row r="41" spans="1:6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</row>
    <row r="42" spans="1:68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4"/>
      <c r="BL43" s="64"/>
      <c r="BM43" s="64"/>
      <c r="BN43" s="64"/>
      <c r="BO43" s="64"/>
      <c r="BP43" s="64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  <c r="BK44" s="64"/>
      <c r="BL44" s="64"/>
      <c r="BM44" s="64"/>
      <c r="BN44" s="64"/>
      <c r="BO44" s="64"/>
      <c r="BP44" s="64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  <c r="BK45" s="64"/>
      <c r="BL45" s="64"/>
      <c r="BM45" s="64"/>
      <c r="BN45" s="64"/>
      <c r="BO45" s="64"/>
      <c r="BP45" s="64"/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23.062066999999999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17.316122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2021.7022999999999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0.20110026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3.8696758999999998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402.7353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124.123924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  <c r="BK46" s="64"/>
      <c r="BL46" s="64"/>
      <c r="BM46" s="64"/>
      <c r="BN46" s="64"/>
      <c r="BO46" s="64"/>
      <c r="BP46" s="64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162" t="s">
        <v>280</v>
      </c>
      <c r="B2" s="162" t="s">
        <v>281</v>
      </c>
      <c r="C2" s="162" t="s">
        <v>282</v>
      </c>
      <c r="D2" s="162">
        <v>58</v>
      </c>
      <c r="E2" s="162">
        <v>2913.8670000000002</v>
      </c>
      <c r="F2" s="162">
        <v>436.88882000000001</v>
      </c>
      <c r="G2" s="162">
        <v>77.976929999999996</v>
      </c>
      <c r="H2" s="162">
        <v>45.56982</v>
      </c>
      <c r="I2" s="162">
        <v>32.407103999999997</v>
      </c>
      <c r="J2" s="162">
        <v>116.04586999999999</v>
      </c>
      <c r="K2" s="162">
        <v>54.569797999999999</v>
      </c>
      <c r="L2" s="162">
        <v>61.47607</v>
      </c>
      <c r="M2" s="162">
        <v>38.301532999999999</v>
      </c>
      <c r="N2" s="162">
        <v>5.2533592999999996</v>
      </c>
      <c r="O2" s="162">
        <v>22.557168999999998</v>
      </c>
      <c r="P2" s="162">
        <v>1645.2086999999999</v>
      </c>
      <c r="Q2" s="162">
        <v>38.189970000000002</v>
      </c>
      <c r="R2" s="162">
        <v>770.44569999999999</v>
      </c>
      <c r="S2" s="162">
        <v>207.67653000000001</v>
      </c>
      <c r="T2" s="162">
        <v>6753.2280000000001</v>
      </c>
      <c r="U2" s="162">
        <v>7.0218195999999997</v>
      </c>
      <c r="V2" s="162">
        <v>33.799785999999997</v>
      </c>
      <c r="W2" s="162">
        <v>274.88562000000002</v>
      </c>
      <c r="X2" s="162">
        <v>220.61139</v>
      </c>
      <c r="Y2" s="162">
        <v>2.7776350000000001</v>
      </c>
      <c r="Z2" s="162">
        <v>2.2223125000000001</v>
      </c>
      <c r="AA2" s="162">
        <v>24.323661999999999</v>
      </c>
      <c r="AB2" s="162">
        <v>4.4694213999999999</v>
      </c>
      <c r="AC2" s="162">
        <v>775.40674000000001</v>
      </c>
      <c r="AD2" s="162">
        <v>14.470097000000001</v>
      </c>
      <c r="AE2" s="162">
        <v>4.2215465999999999</v>
      </c>
      <c r="AF2" s="162">
        <v>9.3004479999999994</v>
      </c>
      <c r="AG2" s="162">
        <v>794.56780000000003</v>
      </c>
      <c r="AH2" s="162">
        <v>388.57033999999999</v>
      </c>
      <c r="AI2" s="162">
        <v>405.9975</v>
      </c>
      <c r="AJ2" s="162">
        <v>1811.0381</v>
      </c>
      <c r="AK2" s="162">
        <v>8544.4719999999998</v>
      </c>
      <c r="AL2" s="162">
        <v>211.27869000000001</v>
      </c>
      <c r="AM2" s="162">
        <v>4799.2389999999996</v>
      </c>
      <c r="AN2" s="162">
        <v>176.85854</v>
      </c>
      <c r="AO2" s="162">
        <v>23.062066999999999</v>
      </c>
      <c r="AP2" s="162">
        <v>15.620345</v>
      </c>
      <c r="AQ2" s="162">
        <v>7.4417204999999997</v>
      </c>
      <c r="AR2" s="162">
        <v>17.316122</v>
      </c>
      <c r="AS2" s="162">
        <v>2021.7022999999999</v>
      </c>
      <c r="AT2" s="162">
        <v>0.20110026</v>
      </c>
      <c r="AU2" s="162">
        <v>3.8696758999999998</v>
      </c>
      <c r="AV2" s="162">
        <v>402.7353</v>
      </c>
      <c r="AW2" s="162">
        <v>124.123924</v>
      </c>
      <c r="AX2" s="162">
        <v>9.0419340000000001E-2</v>
      </c>
      <c r="AY2" s="162">
        <v>2.1996243</v>
      </c>
      <c r="AZ2" s="162">
        <v>577.96130000000005</v>
      </c>
      <c r="BA2" s="162">
        <v>87.029690000000002</v>
      </c>
      <c r="BB2" s="162">
        <v>26.062138000000001</v>
      </c>
      <c r="BC2" s="162">
        <v>32.510764999999999</v>
      </c>
      <c r="BD2" s="162">
        <v>28.402000000000001</v>
      </c>
      <c r="BE2" s="162">
        <v>1.3326281</v>
      </c>
      <c r="BF2" s="162">
        <v>8.744472</v>
      </c>
      <c r="BG2" s="162">
        <v>2.7754896000000001E-3</v>
      </c>
      <c r="BH2" s="162">
        <v>2.9085291999999999E-2</v>
      </c>
      <c r="BI2" s="162">
        <v>2.6752328999999998E-2</v>
      </c>
      <c r="BJ2" s="162">
        <v>0.14262646000000001</v>
      </c>
      <c r="BK2" s="162">
        <v>2.1349920000000001E-4</v>
      </c>
      <c r="BL2" s="162">
        <v>0.68375620000000004</v>
      </c>
      <c r="BM2" s="162">
        <v>6.6800174999999999</v>
      </c>
      <c r="BN2" s="162">
        <v>1.7010377999999999</v>
      </c>
      <c r="BO2" s="162">
        <v>109.25424</v>
      </c>
      <c r="BP2" s="162">
        <v>17.861886999999999</v>
      </c>
      <c r="BQ2" s="162">
        <v>31.503736</v>
      </c>
      <c r="BR2" s="162">
        <v>127.84093</v>
      </c>
      <c r="BS2" s="162">
        <v>79.192689999999999</v>
      </c>
      <c r="BT2" s="162">
        <v>18.436686999999999</v>
      </c>
      <c r="BU2" s="162">
        <v>0.13193653999999999</v>
      </c>
      <c r="BV2" s="162">
        <v>0.15845646999999999</v>
      </c>
      <c r="BW2" s="162">
        <v>1.2694265</v>
      </c>
      <c r="BX2" s="162">
        <v>2.6620252</v>
      </c>
      <c r="BY2" s="162">
        <v>0.28168412999999998</v>
      </c>
      <c r="BZ2" s="162">
        <v>2.0703384999999999E-3</v>
      </c>
      <c r="CA2" s="162">
        <v>1.7612884</v>
      </c>
      <c r="CB2" s="162">
        <v>0.1130374</v>
      </c>
      <c r="CC2" s="162">
        <v>0.40813038000000001</v>
      </c>
      <c r="CD2" s="162">
        <v>4.5122900000000001</v>
      </c>
      <c r="CE2" s="162">
        <v>0.18783489</v>
      </c>
      <c r="CF2" s="162">
        <v>0.41093882999999998</v>
      </c>
      <c r="CG2" s="162">
        <v>2.4899998E-6</v>
      </c>
      <c r="CH2" s="162">
        <v>6.4323379999999999E-2</v>
      </c>
      <c r="CI2" s="162">
        <v>3.0701762E-2</v>
      </c>
      <c r="CJ2" s="162">
        <v>9.7077430000000007</v>
      </c>
      <c r="CK2" s="162">
        <v>5.1466927000000003E-2</v>
      </c>
      <c r="CL2" s="162">
        <v>1.6095184</v>
      </c>
      <c r="CM2" s="162">
        <v>6.3005705000000001</v>
      </c>
      <c r="CN2" s="162">
        <v>3634.8562000000002</v>
      </c>
      <c r="CO2" s="162">
        <v>6384.9395000000004</v>
      </c>
      <c r="CP2" s="162">
        <v>4632.5595999999996</v>
      </c>
      <c r="CQ2" s="162">
        <v>1581.6079999999999</v>
      </c>
      <c r="CR2" s="162">
        <v>804.17737</v>
      </c>
      <c r="CS2" s="162">
        <v>569.01099999999997</v>
      </c>
      <c r="CT2" s="162">
        <v>3734.7170000000001</v>
      </c>
      <c r="CU2" s="162">
        <v>2506.0023999999999</v>
      </c>
      <c r="CV2" s="162">
        <v>1594.0133000000001</v>
      </c>
      <c r="CW2" s="162">
        <v>2911.3044</v>
      </c>
      <c r="CX2" s="162">
        <v>822.50854000000004</v>
      </c>
      <c r="CY2" s="162">
        <v>4248.3325000000004</v>
      </c>
      <c r="CZ2" s="162">
        <v>2241.0639999999999</v>
      </c>
      <c r="DA2" s="162">
        <v>5554.4984999999997</v>
      </c>
      <c r="DB2" s="162">
        <v>4775.1977999999999</v>
      </c>
      <c r="DC2" s="162">
        <v>8339.9660000000003</v>
      </c>
      <c r="DD2" s="162">
        <v>15399.864</v>
      </c>
      <c r="DE2" s="162">
        <v>3205.5798</v>
      </c>
      <c r="DF2" s="162">
        <v>5907.3315000000002</v>
      </c>
      <c r="DG2" s="162">
        <v>3449.2139999999999</v>
      </c>
      <c r="DH2" s="162">
        <v>232.15375</v>
      </c>
      <c r="DI2" s="162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87.029690000000002</v>
      </c>
      <c r="B6">
        <f>BB2</f>
        <v>26.062138000000001</v>
      </c>
      <c r="C6">
        <f>BC2</f>
        <v>32.510764999999999</v>
      </c>
      <c r="D6">
        <f>BD2</f>
        <v>28.402000000000001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4" sqref="K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22868</v>
      </c>
      <c r="C2" s="56">
        <f ca="1">YEAR(TODAY())-YEAR(B2)+IF(TODAY()&gt;=DATE(YEAR(TODAY()),MONTH(B2),DAY(B2)),0,-1)</f>
        <v>58</v>
      </c>
      <c r="E2" s="52">
        <v>162.30000000000001</v>
      </c>
      <c r="F2" s="53" t="s">
        <v>39</v>
      </c>
      <c r="G2" s="52">
        <v>65.900000000000006</v>
      </c>
      <c r="H2" s="51" t="s">
        <v>41</v>
      </c>
      <c r="I2" s="71">
        <f>ROUND(G3/E3^2,1)</f>
        <v>25</v>
      </c>
    </row>
    <row r="3" spans="1:9">
      <c r="E3" s="51">
        <f>E2/100</f>
        <v>1.6230000000000002</v>
      </c>
      <c r="F3" s="51" t="s">
        <v>40</v>
      </c>
      <c r="G3" s="51">
        <f>G2</f>
        <v>65.900000000000006</v>
      </c>
      <c r="H3" s="51" t="s">
        <v>41</v>
      </c>
      <c r="I3" s="71"/>
    </row>
    <row r="4" spans="1:9">
      <c r="A4" t="s">
        <v>273</v>
      </c>
    </row>
    <row r="5" spans="1:9">
      <c r="B5" s="60">
        <v>44147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임민자, ID : H1900495)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13일 10:32:46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44147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58</v>
      </c>
      <c r="G12" s="93"/>
      <c r="H12" s="93"/>
      <c r="I12" s="93"/>
      <c r="K12" s="122">
        <f>'개인정보 및 신체계측 입력'!E2</f>
        <v>162.30000000000001</v>
      </c>
      <c r="L12" s="123"/>
      <c r="M12" s="116">
        <f>'개인정보 및 신체계측 입력'!G2</f>
        <v>65.900000000000006</v>
      </c>
      <c r="N12" s="117"/>
      <c r="O12" s="112" t="s">
        <v>271</v>
      </c>
      <c r="P12" s="106"/>
      <c r="Q12" s="89">
        <f>'개인정보 및 신체계측 입력'!I2</f>
        <v>25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임민자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69.247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12.359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18.393000000000001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54</v>
      </c>
      <c r="R69" s="35"/>
      <c r="S69" s="35"/>
      <c r="T69" s="6"/>
    </row>
    <row r="70" spans="2:21" ht="18" customHeight="1" thickBot="1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25.2</v>
      </c>
      <c r="L72" s="36" t="s">
        <v>53</v>
      </c>
      <c r="M72" s="36">
        <f>ROUND('DRIs DATA'!K8,1)</f>
        <v>8.8000000000000007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171</v>
      </c>
      <c r="C94" s="155"/>
      <c r="D94" s="155"/>
      <c r="E94" s="155"/>
      <c r="F94" s="153">
        <f>ROUND('DRIs DATA'!F16/'DRIs DATA'!C16*100,2)</f>
        <v>102.73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281.66000000000003</v>
      </c>
      <c r="R94" s="155" t="s">
        <v>167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171</v>
      </c>
      <c r="C121" s="16"/>
      <c r="D121" s="16"/>
      <c r="E121" s="15"/>
      <c r="F121" s="153">
        <f>ROUND('DRIs DATA'!F26/'DRIs DATA'!C26*100,2)</f>
        <v>220.61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297.95999999999998</v>
      </c>
      <c r="R121" s="155" t="s">
        <v>166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171</v>
      </c>
      <c r="C172" s="20"/>
      <c r="D172" s="20"/>
      <c r="E172" s="6"/>
      <c r="F172" s="153">
        <f>ROUND('DRIs DATA'!F36/'DRIs DATA'!C36*100,2)</f>
        <v>99.32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569.63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171</v>
      </c>
      <c r="C197" s="20"/>
      <c r="D197" s="20"/>
      <c r="E197" s="6"/>
      <c r="F197" s="153">
        <f>ROUND('DRIs DATA'!F46/'DRIs DATA'!C46*100,2)</f>
        <v>230.62</v>
      </c>
      <c r="G197" s="153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2021-01-13T02:00:35Z</dcterms:modified>
</cp:coreProperties>
</file>