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<sst xmlns="http://schemas.openxmlformats.org/spreadsheetml/2006/main" count="692" uniqueCount="283">
  <si>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</si>
  <si>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</si>
  <si>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</si>
  <si>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</si>
  <si>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</si>
  <si>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</si>
  <si>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</si>
  <si>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</si>
  <si>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</si>
  <si>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</si>
  <si>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</si>
  <si>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</si>
  <si>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</si>
  <si>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</si>
  <si>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</si>
  <si>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</si>
  <si>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</si>
  <si>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</si>
  <si>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</si>
  <si>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</si>
  <si>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</si>
  <si>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</si>
  <si>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</si>
  <si>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</si>
  <si>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</si>
  <si>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</si>
  <si>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</si>
  <si>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</si>
  <si>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</si>
  <si>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</si>
  <si>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</si>
  <si>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</si>
  <si>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</si>
  <si>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</si>
  <si>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</si>
  <si>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</si>
  <si>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</si>
  <si>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</si>
  <si>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</si>
  <si>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</si>
  <si>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</si>
  <si>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</si>
  <si>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</si>
  <si>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</si>
  <si>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</si>
  <si>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</si>
  <si>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</si>
  <si>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</si>
  <si>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</si>
  <si>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</si>
  <si>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</si>
  <si>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</si>
  <si>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</si>
  <si>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</si>
  <si>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</si>
  <si>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</si>
  <si>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</si>
  <si>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</si>
  <si>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</si>
  <si>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</si>
  <si>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</si>
  <si>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</si>
  <si>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</si>
  <si>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</si>
  <si>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</si>
  <si>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</si>
  <si>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</si>
  <si>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</si>
  <si>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</si>
  <si>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</si>
  <si>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</si>
  <si>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</si>
  <si>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</si>
  <si>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</si>
  <si>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</si>
  <si>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</si>
  <si>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</si>
  <si>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</si>
  <si>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</si>
  <si>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</si>
  <si>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</si>
  <si>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</si>
  <si>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</si>
  <si>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</si>
  <si>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</si>
  <si>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</si>
  <si>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</si>
  <si>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</si>
  <si>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</si>
  <si>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</si>
  <si>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</si>
  <si>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</si>
  <si>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</si>
  <si>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</si>
  <si>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</si>
  <si>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</si>
  <si>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</si>
  <si>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</si>
  <si>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</si>
  <si>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</si>
  <si>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</si>
  <si>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</si>
  <si>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</si>
  <si>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</si>
  <si>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</si>
  <si>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</si>
  <si>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</si>
  <si>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</si>
  <si>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</si>
  <si>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</si>
  <si>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</si>
  <si>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</si>
  <si>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</si>
  <si>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</si>
  <si>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</si>
  <si>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</si>
  <si>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</si>
  <si>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</si>
  <si>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</si>
  <si>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</si>
  <si>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</si>
  <si>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</si>
  <si>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</si>
  <si>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</si>
  <si>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</si>
  <si>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</si>
  <si>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</si>
  <si>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</si>
  <si>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</si>
  <si>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</si>
  <si>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</si>
  <si>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</si>
  <si>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</si>
  <si>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</si>
  <si>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</si>
  <si>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</si>
  <si>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</si>
  <si>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</si>
  <si>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</si>
  <si>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</si>
  <si>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</si>
  <si>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</si>
  <si>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</si>
  <si>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</si>
  <si>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</si>
  <si>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</si>
  <si>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</si>
  <si>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</si>
  <si>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</si>
  <si>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</si>
  <si>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</si>
  <si>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</si>
  <si>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</si>
  <si>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</si>
  <si>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</si>
  <si>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</si>
  <si>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</si>
  <si>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</si>
  <si>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</si>
  <si>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</si>
  <si>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</si>
  <si>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</si>
  <si>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</si>
  <si>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</si>
  <si>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</si>
  <si>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</si>
  <si>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</si>
  <si>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</si>
  <si>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</si>
  <si>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</si>
  <si>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</si>
  <si>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</si>
  <si>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</si>
  <si>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</si>
  <si>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</si>
  <si>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</si>
  <si>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</si>
  <si>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</si>
  <si>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</si>
  <si>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</si>
  <si>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</si>
  <si>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</si>
  <si>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</si>
  <si>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</si>
  <si>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</si>
  <si>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</si>
  <si>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</si>
  <si>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</si>
  <si>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</si>
  <si>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</si>
  <si>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</si>
  <si>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</si>
  <si>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</si>
  <si>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</si>
  <si>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</si>
  <si>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</si>
  <si>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</si>
  <si>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</si>
  <si>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</si>
  <si>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</si>
  <si>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</si>
  <si>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</si>
  <si>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</si>
  <si>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</si>
  <si>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</si>
  <si>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</si>
  <si>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</si>
  <si>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</si>
  <si>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</si>
  <si>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</si>
  <si>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</si>
  <si>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</si>
  <si>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</si>
  <si>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</si>
  <si>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</si>
  <si>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</si>
  <si>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</si>
  <si>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</si>
  <si>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</si>
  <si>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</si>
  <si>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</si>
  <si>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</si>
  <si>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</si>
  <si>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</si>
  <si>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</si>
  <si>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</si>
  <si>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</si>
  <si>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</si>
  <si>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</si>
  <si>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</si>
  <si>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</si>
  <si>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</si>
  <si>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</si>
  <si>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</si>
  <si>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</si>
  <si>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</si>
  <si>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</si>
  <si>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</si>
  <si>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</si>
  <si>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</si>
  <si>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</si>
  <si>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</si>
  <si>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</si>
  <si>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</si>
  <si>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</si>
  <si>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</si>
  <si>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</si>
  <si>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</si>
  <si>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</si>
  <si>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</si>
  <si>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</si>
  <si>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</si>
  <si>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</si>
  <si>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</si>
  <si>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</si>
  <si>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</si>
  <si>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</si>
  <si>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</si>
  <si>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</si>
  <si>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</si>
  <si>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</si>
  <si>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</si>
  <si>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</si>
  <si>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</si>
  <si>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</si>
  <si>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</si>
  <si>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</si>
  <si>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</si>
  <si>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</si>
  <si>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</si>
  <si>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</si>
  <si>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</si>
  <si>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</si>
  <si>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</si>
  <si>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</si>
  <si>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</si>
  <si>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</si>
  <si>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</si>
  <si>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</si>
  <si>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이웅기, ID : H1900496)</t>
  </si>
  <si>
    <t>2021년 01월 13일 10:36:42</t>
  </si>
  <si>
    <t>H1900496</t>
  </si>
  <si>
    <t>이웅기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</si>
</sst>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144.88817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0528"/>
        <c:axId val="173110920"/>
      </c:barChart>
      <c:catAx>
        <c:axId val="17311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0920"/>
        <c:crosses val="autoZero"/>
        <c:auto val="1"/>
        <c:lblAlgn val="ctr"/>
        <c:lblOffset val="100"/>
        <c:noMultiLvlLbl val="0"/>
      </c:catAx>
      <c:valAx>
        <c:axId val="17311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5.2887940000000002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50336"/>
        <c:axId val="175951904"/>
      </c:barChart>
      <c:catAx>
        <c:axId val="17595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51904"/>
        <c:crosses val="autoZero"/>
        <c:auto val="1"/>
        <c:lblAlgn val="ctr"/>
        <c:lblOffset val="100"/>
        <c:noMultiLvlLbl val="0"/>
      </c:catAx>
      <c:valAx>
        <c:axId val="17595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2.9520282999999998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0936"/>
        <c:axId val="176171328"/>
      </c:barChart>
      <c:catAx>
        <c:axId val="17617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71328"/>
        <c:crosses val="autoZero"/>
        <c:auto val="1"/>
        <c:lblAlgn val="ctr"/>
        <c:lblOffset val="100"/>
        <c:noMultiLvlLbl val="0"/>
      </c:catAx>
      <c:valAx>
        <c:axId val="17617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2576.9340000000002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0152"/>
        <c:axId val="176167016"/>
      </c:barChart>
      <c:catAx>
        <c:axId val="17617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7016"/>
        <c:crosses val="autoZero"/>
        <c:auto val="1"/>
        <c:lblAlgn val="ctr"/>
        <c:lblOffset val="100"/>
        <c:noMultiLvlLbl val="0"/>
      </c:catAx>
      <c:valAx>
        <c:axId val="17616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6839.0820000000003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4272"/>
        <c:axId val="176167800"/>
      </c:barChart>
      <c:catAx>
        <c:axId val="17616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7800"/>
        <c:crosses val="autoZero"/>
        <c:auto val="1"/>
        <c:lblAlgn val="ctr"/>
        <c:lblOffset val="100"/>
        <c:noMultiLvlLbl val="0"/>
      </c:catAx>
      <c:valAx>
        <c:axId val="1761678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302.96143000000001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7408"/>
        <c:axId val="176168976"/>
      </c:barChart>
      <c:catAx>
        <c:axId val="17616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8976"/>
        <c:crosses val="autoZero"/>
        <c:auto val="1"/>
        <c:lblAlgn val="ctr"/>
        <c:lblOffset val="100"/>
        <c:noMultiLvlLbl val="0"/>
      </c:catAx>
      <c:valAx>
        <c:axId val="17616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325.23178000000001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1720"/>
        <c:axId val="176165056"/>
      </c:barChart>
      <c:catAx>
        <c:axId val="17617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5056"/>
        <c:crosses val="autoZero"/>
        <c:auto val="1"/>
        <c:lblAlgn val="ctr"/>
        <c:lblOffset val="100"/>
        <c:noMultiLvlLbl val="0"/>
      </c:catAx>
      <c:valAx>
        <c:axId val="17616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22.990207999999999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6624"/>
        <c:axId val="176165840"/>
      </c:barChart>
      <c:catAx>
        <c:axId val="17616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5840"/>
        <c:crosses val="autoZero"/>
        <c:auto val="1"/>
        <c:lblAlgn val="ctr"/>
        <c:lblOffset val="100"/>
        <c:noMultiLvlLbl val="0"/>
      </c:catAx>
      <c:valAx>
        <c:axId val="17616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4683.9614000000001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6232"/>
        <c:axId val="175949552"/>
      </c:barChart>
      <c:catAx>
        <c:axId val="17616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9552"/>
        <c:crosses val="autoZero"/>
        <c:auto val="1"/>
        <c:lblAlgn val="ctr"/>
        <c:lblOffset val="100"/>
        <c:noMultiLvlLbl val="0"/>
      </c:catAx>
      <c:valAx>
        <c:axId val="175949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0.61000810000000005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6264"/>
        <c:axId val="176540576"/>
      </c:barChart>
      <c:catAx>
        <c:axId val="17653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40576"/>
        <c:crosses val="autoZero"/>
        <c:auto val="1"/>
        <c:lblAlgn val="ctr"/>
        <c:lblOffset val="100"/>
        <c:noMultiLvlLbl val="0"/>
      </c:catAx>
      <c:valAx>
        <c:axId val="17654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8.3956470000000003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3912"/>
        <c:axId val="176537440"/>
      </c:barChart>
      <c:catAx>
        <c:axId val="17653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7440"/>
        <c:crosses val="autoZero"/>
        <c:auto val="1"/>
        <c:lblAlgn val="ctr"/>
        <c:lblOffset val="100"/>
        <c:noMultiLvlLbl val="0"/>
      </c:catAx>
      <c:valAx>
        <c:axId val="17653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62.270657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1704"/>
        <c:axId val="173111312"/>
      </c:barChart>
      <c:catAx>
        <c:axId val="17311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1312"/>
        <c:crosses val="autoZero"/>
        <c:auto val="1"/>
        <c:lblAlgn val="ctr"/>
        <c:lblOffset val="100"/>
        <c:noMultiLvlLbl val="0"/>
      </c:catAx>
      <c:valAx>
        <c:axId val="173111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645.58399999999995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3520"/>
        <c:axId val="176537048"/>
      </c:barChart>
      <c:catAx>
        <c:axId val="17653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7048"/>
        <c:crosses val="autoZero"/>
        <c:auto val="1"/>
        <c:lblAlgn val="ctr"/>
        <c:lblOffset val="100"/>
        <c:noMultiLvlLbl val="0"/>
      </c:catAx>
      <c:valAx>
        <c:axId val="17653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167.71408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8224"/>
        <c:axId val="176538616"/>
      </c:barChart>
      <c:catAx>
        <c:axId val="17653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8616"/>
        <c:crosses val="autoZero"/>
        <c:auto val="1"/>
        <c:lblAlgn val="ctr"/>
        <c:lblOffset val="100"/>
        <c:noMultiLvlLbl val="0"/>
      </c:catAx>
      <c:valAx>
        <c:axId val="17653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10.619</c:v>
                </c:pt>
                <c:pt idx="1">
                  <c:v>12.569000000000001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6535088"/>
        <c:axId val="176539008"/>
      </c:barChart>
      <c:catAx>
        <c:axId val="17653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9008"/>
        <c:crosses val="autoZero"/>
        <c:auto val="1"/>
        <c:lblAlgn val="ctr"/>
        <c:lblOffset val="100"/>
        <c:noMultiLvlLbl val="0"/>
      </c:catAx>
      <c:valAx>
        <c:axId val="17653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22.0684</c:v>
                </c:pt>
                <c:pt idx="1">
                  <c:v>25.290731000000001</c:v>
                </c:pt>
                <c:pt idx="2">
                  <c:v>32.486378000000002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1283.9829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9400"/>
        <c:axId val="176539792"/>
      </c:barChart>
      <c:catAx>
        <c:axId val="17653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9792"/>
        <c:crosses val="autoZero"/>
        <c:auto val="1"/>
        <c:lblAlgn val="ctr"/>
        <c:lblOffset val="100"/>
        <c:noMultiLvlLbl val="0"/>
      </c:catAx>
      <c:valAx>
        <c:axId val="17653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44.058624000000002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58600"/>
        <c:axId val="177257816"/>
      </c:barChart>
      <c:catAx>
        <c:axId val="17725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7816"/>
        <c:crosses val="autoZero"/>
        <c:auto val="1"/>
        <c:lblAlgn val="ctr"/>
        <c:lblOffset val="100"/>
        <c:noMultiLvlLbl val="0"/>
      </c:catAx>
      <c:valAx>
        <c:axId val="17725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5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73.748000000000005</c:v>
                </c:pt>
                <c:pt idx="1">
                  <c:v>9.34</c:v>
                </c:pt>
                <c:pt idx="2">
                  <c:v>16.911999999999999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7263696"/>
        <c:axId val="177258992"/>
      </c:barChart>
      <c:catAx>
        <c:axId val="17726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8992"/>
        <c:crosses val="autoZero"/>
        <c:auto val="1"/>
        <c:lblAlgn val="ctr"/>
        <c:lblOffset val="100"/>
        <c:noMultiLvlLbl val="0"/>
      </c:catAx>
      <c:valAx>
        <c:axId val="17725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4102.7039999999997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2128"/>
        <c:axId val="177259384"/>
      </c:barChart>
      <c:catAx>
        <c:axId val="17726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9384"/>
        <c:crosses val="autoZero"/>
        <c:auto val="1"/>
        <c:lblAlgn val="ctr"/>
        <c:lblOffset val="100"/>
        <c:noMultiLvlLbl val="0"/>
      </c:catAx>
      <c:valAx>
        <c:axId val="177259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237.37457000000001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4088"/>
        <c:axId val="177260952"/>
      </c:barChart>
      <c:catAx>
        <c:axId val="17726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0952"/>
        <c:crosses val="autoZero"/>
        <c:auto val="1"/>
        <c:lblAlgn val="ctr"/>
        <c:lblOffset val="100"/>
        <c:noMultiLvlLbl val="0"/>
      </c:catAx>
      <c:valAx>
        <c:axId val="17726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1114.2275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57424"/>
        <c:axId val="177260168"/>
      </c:barChart>
      <c:catAx>
        <c:axId val="17725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0168"/>
        <c:crosses val="autoZero"/>
        <c:auto val="1"/>
        <c:lblAlgn val="ctr"/>
        <c:lblOffset val="100"/>
        <c:noMultiLvlLbl val="0"/>
      </c:catAx>
      <c:valAx>
        <c:axId val="17726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5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6.8191585999999997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3664"/>
        <c:axId val="173114840"/>
      </c:barChart>
      <c:catAx>
        <c:axId val="1731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4840"/>
        <c:crosses val="autoZero"/>
        <c:auto val="1"/>
        <c:lblAlgn val="ctr"/>
        <c:lblOffset val="100"/>
        <c:noMultiLvlLbl val="0"/>
      </c:catAx>
      <c:valAx>
        <c:axId val="173114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14138.329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3304"/>
        <c:axId val="177261736"/>
      </c:barChart>
      <c:catAx>
        <c:axId val="17726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1736"/>
        <c:crosses val="autoZero"/>
        <c:auto val="1"/>
        <c:lblAlgn val="ctr"/>
        <c:lblOffset val="100"/>
        <c:noMultiLvlLbl val="0"/>
      </c:catAx>
      <c:valAx>
        <c:axId val="17726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35.226275999999999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4480"/>
        <c:axId val="177257032"/>
      </c:barChart>
      <c:catAx>
        <c:axId val="17726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7032"/>
        <c:crosses val="autoZero"/>
        <c:auto val="1"/>
        <c:lblAlgn val="ctr"/>
        <c:lblOffset val="100"/>
        <c:noMultiLvlLbl val="0"/>
      </c:catAx>
      <c:valAx>
        <c:axId val="17725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4.0221724999999999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683040"/>
        <c:axId val="177680688"/>
      </c:barChart>
      <c:catAx>
        <c:axId val="1776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680688"/>
        <c:crosses val="autoZero"/>
        <c:auto val="1"/>
        <c:lblAlgn val="ctr"/>
        <c:lblOffset val="100"/>
        <c:noMultiLvlLbl val="0"/>
      </c:catAx>
      <c:valAx>
        <c:axId val="17768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6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493.68650000000002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913120"/>
        <c:axId val="175946024"/>
      </c:barChart>
      <c:catAx>
        <c:axId val="2059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6024"/>
        <c:crosses val="autoZero"/>
        <c:auto val="1"/>
        <c:lblAlgn val="ctr"/>
        <c:lblOffset val="100"/>
        <c:noMultiLvlLbl val="0"/>
      </c:catAx>
      <c:valAx>
        <c:axId val="17594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9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3.3034439999999998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6808"/>
        <c:axId val="175945632"/>
      </c:barChart>
      <c:catAx>
        <c:axId val="17594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5632"/>
        <c:crosses val="autoZero"/>
        <c:auto val="1"/>
        <c:lblAlgn val="ctr"/>
        <c:lblOffset val="100"/>
        <c:noMultiLvlLbl val="0"/>
      </c:catAx>
      <c:valAx>
        <c:axId val="175945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37.398685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5240"/>
        <c:axId val="175950728"/>
      </c:barChart>
      <c:catAx>
        <c:axId val="17594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50728"/>
        <c:crosses val="autoZero"/>
        <c:auto val="1"/>
        <c:lblAlgn val="ctr"/>
        <c:lblOffset val="100"/>
        <c:noMultiLvlLbl val="0"/>
      </c:catAx>
      <c:valAx>
        <c:axId val="17595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4.0221724999999999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6416"/>
        <c:axId val="175947200"/>
      </c:barChart>
      <c:catAx>
        <c:axId val="17594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7200"/>
        <c:crosses val="autoZero"/>
        <c:auto val="1"/>
        <c:lblAlgn val="ctr"/>
        <c:lblOffset val="100"/>
        <c:noMultiLvlLbl val="0"/>
      </c:catAx>
      <c:valAx>
        <c:axId val="17594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1375.5309999999999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51512"/>
        <c:axId val="175948376"/>
      </c:barChart>
      <c:catAx>
        <c:axId val="17595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8376"/>
        <c:crosses val="autoZero"/>
        <c:auto val="1"/>
        <c:lblAlgn val="ctr"/>
        <c:lblOffset val="100"/>
        <c:noMultiLvlLbl val="0"/>
      </c:catAx>
      <c:valAx>
        <c:axId val="17594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5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16.904406000000002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7592"/>
        <c:axId val="175944848"/>
      </c:barChart>
      <c:catAx>
        <c:axId val="17594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4848"/>
        <c:crosses val="autoZero"/>
        <c:auto val="1"/>
        <c:lblAlgn val="ctr"/>
        <c:lblOffset val="100"/>
        <c:noMultiLvlLbl val="0"/>
      </c:catAx>
      <c:valAx>
        <c:axId val="17594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이웅기, ID : H1900496)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13일 10:36:42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4102.7039999999997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144.88817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62.270657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73.748000000000005</v>
      </c>
      <c r="G8" s="59">
        <f>'DRIs DATA 입력'!G8</f>
        <v>9.34</v>
      </c>
      <c r="H8" s="59">
        <f>'DRIs DATA 입력'!H8</f>
        <v>16.911999999999999</v>
      </c>
      <c r="I8" s="46"/>
      <c r="J8" s="59" t="s">
        <v>216</v>
      </c>
      <c r="K8" s="59">
        <f>'DRIs DATA 입력'!K8</f>
        <v>10.619</v>
      </c>
      <c r="L8" s="59">
        <f>'DRIs DATA 입력'!L8</f>
        <v>12.569000000000001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1283.9829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44.058624000000002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6.8191585999999997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493.68650000000002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237.37457000000001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3.8124880000000001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3.3034439999999998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37.398685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4.0221724999999999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1375.5309999999999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16.904406000000002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5.2887940000000002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2.9520282999999998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1114.2275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2576.9340000000002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14138.329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6839.0820000000003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302.96143000000001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325.23178000000001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35.226275999999999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22.990207999999999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4683.9614000000001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0.61000810000000005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8.3956470000000003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645.58399999999995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167.71408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63"/>
      <c r="BL1" s="63"/>
      <c r="BM1" s="63"/>
      <c r="BN1" s="63"/>
      <c r="BO1" s="63"/>
      <c r="BP1" s="63"/>
    </row>
    <row r="2" spans="1:68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63"/>
      <c r="BL2" s="63"/>
      <c r="BM2" s="63"/>
      <c r="BN2" s="63"/>
      <c r="BO2" s="63"/>
      <c r="BP2" s="63"/>
    </row>
    <row r="3" spans="1:68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9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63"/>
      <c r="BL3" s="63"/>
      <c r="BM3" s="63"/>
      <c r="BN3" s="63"/>
      <c r="BO3" s="63"/>
      <c r="BP3" s="63"/>
    </row>
    <row r="4" spans="1:68">
      <c r="A4" s="65" t="s">
        <v>56</v>
      </c>
      <c r="B4" s="65"/>
      <c r="C4" s="65"/>
      <c r="D4" s="159"/>
      <c r="E4" s="67" t="s">
        <v>198</v>
      </c>
      <c r="F4" s="68"/>
      <c r="G4" s="68"/>
      <c r="H4" s="69"/>
      <c r="I4" s="159"/>
      <c r="J4" s="67" t="s">
        <v>199</v>
      </c>
      <c r="K4" s="68"/>
      <c r="L4" s="69"/>
      <c r="M4" s="159"/>
      <c r="N4" s="65" t="s">
        <v>200</v>
      </c>
      <c r="O4" s="65"/>
      <c r="P4" s="65"/>
      <c r="Q4" s="65"/>
      <c r="R4" s="65"/>
      <c r="S4" s="65"/>
      <c r="T4" s="159"/>
      <c r="U4" s="65" t="s">
        <v>201</v>
      </c>
      <c r="V4" s="65"/>
      <c r="W4" s="65"/>
      <c r="X4" s="65"/>
      <c r="Y4" s="65"/>
      <c r="Z4" s="65"/>
      <c r="AA4" s="159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2200</v>
      </c>
      <c r="C6" s="161">
        <v>4102.7039999999997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144.88817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62.270657</v>
      </c>
      <c r="AA6" s="159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73.748000000000005</v>
      </c>
      <c r="G8" s="161">
        <v>9.34</v>
      </c>
      <c r="H8" s="161">
        <v>16.911999999999999</v>
      </c>
      <c r="I8" s="159"/>
      <c r="J8" s="161" t="s">
        <v>216</v>
      </c>
      <c r="K8" s="161">
        <v>10.619</v>
      </c>
      <c r="L8" s="161">
        <v>12.569000000000001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63"/>
      <c r="BL8" s="63"/>
      <c r="BM8" s="63"/>
      <c r="BN8" s="63"/>
      <c r="BO8" s="63"/>
      <c r="BP8" s="63"/>
    </row>
    <row r="9" spans="1:68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63"/>
      <c r="BL9" s="63"/>
      <c r="BM9" s="63"/>
      <c r="BN9" s="63"/>
      <c r="BO9" s="63"/>
      <c r="BP9" s="63"/>
    </row>
    <row r="10" spans="1:68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63"/>
      <c r="BL10" s="63"/>
      <c r="BM10" s="63"/>
      <c r="BN10" s="63"/>
      <c r="BO10" s="63"/>
      <c r="BP10" s="63"/>
    </row>
    <row r="11" spans="1:68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63"/>
      <c r="BL11" s="63"/>
      <c r="BM11" s="63"/>
      <c r="BN11" s="63"/>
      <c r="BO11" s="63"/>
      <c r="BP11" s="63"/>
    </row>
    <row r="12" spans="1:68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63"/>
      <c r="BL12" s="63"/>
      <c r="BM12" s="63"/>
      <c r="BN12" s="63"/>
      <c r="BO12" s="63"/>
      <c r="BP12" s="63"/>
    </row>
    <row r="13" spans="1:68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63"/>
      <c r="BL13" s="63"/>
      <c r="BM13" s="63"/>
      <c r="BN13" s="63"/>
      <c r="BO13" s="63"/>
      <c r="BP13" s="63"/>
    </row>
    <row r="14" spans="1:68">
      <c r="A14" s="65" t="s">
        <v>218</v>
      </c>
      <c r="B14" s="65"/>
      <c r="C14" s="65"/>
      <c r="D14" s="65"/>
      <c r="E14" s="65"/>
      <c r="F14" s="65"/>
      <c r="G14" s="159"/>
      <c r="H14" s="65" t="s">
        <v>219</v>
      </c>
      <c r="I14" s="65"/>
      <c r="J14" s="65"/>
      <c r="K14" s="65"/>
      <c r="L14" s="65"/>
      <c r="M14" s="65"/>
      <c r="N14" s="159"/>
      <c r="O14" s="65" t="s">
        <v>220</v>
      </c>
      <c r="P14" s="65"/>
      <c r="Q14" s="65"/>
      <c r="R14" s="65"/>
      <c r="S14" s="65"/>
      <c r="T14" s="65"/>
      <c r="U14" s="159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530</v>
      </c>
      <c r="C16" s="161">
        <v>750</v>
      </c>
      <c r="D16" s="161">
        <v>0</v>
      </c>
      <c r="E16" s="161">
        <v>3000</v>
      </c>
      <c r="F16" s="161">
        <v>1283.9829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44.058624000000002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6.8191585999999997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493.68650000000002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63"/>
      <c r="BL16" s="63"/>
      <c r="BM16" s="63"/>
      <c r="BN16" s="63"/>
      <c r="BO16" s="63"/>
      <c r="BP16" s="63"/>
    </row>
    <row r="17" spans="1:68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63"/>
      <c r="BL17" s="63"/>
      <c r="BM17" s="63"/>
      <c r="BN17" s="63"/>
      <c r="BO17" s="63"/>
      <c r="BP17" s="63"/>
    </row>
    <row r="18" spans="1:68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63"/>
      <c r="BL18" s="63"/>
      <c r="BM18" s="63"/>
      <c r="BN18" s="63"/>
      <c r="BO18" s="63"/>
      <c r="BP18" s="63"/>
    </row>
    <row r="19" spans="1:68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63"/>
      <c r="BL19" s="63"/>
      <c r="BM19" s="63"/>
      <c r="BN19" s="63"/>
      <c r="BO19" s="63"/>
      <c r="BP19" s="63"/>
    </row>
    <row r="20" spans="1:68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63"/>
      <c r="BL20" s="63"/>
      <c r="BM20" s="63"/>
      <c r="BN20" s="63"/>
      <c r="BO20" s="63"/>
      <c r="BP20" s="63"/>
    </row>
    <row r="21" spans="1:68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63"/>
      <c r="BL21" s="63"/>
      <c r="BM21" s="63"/>
      <c r="BN21" s="63"/>
      <c r="BO21" s="63"/>
      <c r="BP21" s="63"/>
    </row>
    <row r="22" spans="1:68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63"/>
      <c r="BL22" s="63"/>
      <c r="BM22" s="63"/>
      <c r="BN22" s="63"/>
      <c r="BO22" s="63"/>
      <c r="BP22" s="63"/>
    </row>
    <row r="23" spans="1:68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3"/>
      <c r="BL23" s="63"/>
      <c r="BM23" s="63"/>
      <c r="BN23" s="63"/>
      <c r="BO23" s="63"/>
      <c r="BP23" s="63"/>
    </row>
    <row r="24" spans="1:68">
      <c r="A24" s="65" t="s">
        <v>224</v>
      </c>
      <c r="B24" s="65"/>
      <c r="C24" s="65"/>
      <c r="D24" s="65"/>
      <c r="E24" s="65"/>
      <c r="F24" s="65"/>
      <c r="G24" s="159"/>
      <c r="H24" s="65" t="s">
        <v>225</v>
      </c>
      <c r="I24" s="65"/>
      <c r="J24" s="65"/>
      <c r="K24" s="65"/>
      <c r="L24" s="65"/>
      <c r="M24" s="65"/>
      <c r="N24" s="159"/>
      <c r="O24" s="65" t="s">
        <v>226</v>
      </c>
      <c r="P24" s="65"/>
      <c r="Q24" s="65"/>
      <c r="R24" s="65"/>
      <c r="S24" s="65"/>
      <c r="T24" s="65"/>
      <c r="U24" s="159"/>
      <c r="V24" s="65" t="s">
        <v>227</v>
      </c>
      <c r="W24" s="65"/>
      <c r="X24" s="65"/>
      <c r="Y24" s="65"/>
      <c r="Z24" s="65"/>
      <c r="AA24" s="65"/>
      <c r="AB24" s="159"/>
      <c r="AC24" s="65" t="s">
        <v>228</v>
      </c>
      <c r="AD24" s="65"/>
      <c r="AE24" s="65"/>
      <c r="AF24" s="65"/>
      <c r="AG24" s="65"/>
      <c r="AH24" s="65"/>
      <c r="AI24" s="159"/>
      <c r="AJ24" s="65" t="s">
        <v>229</v>
      </c>
      <c r="AK24" s="65"/>
      <c r="AL24" s="65"/>
      <c r="AM24" s="65"/>
      <c r="AN24" s="65"/>
      <c r="AO24" s="65"/>
      <c r="AP24" s="159"/>
      <c r="AQ24" s="65" t="s">
        <v>230</v>
      </c>
      <c r="AR24" s="65"/>
      <c r="AS24" s="65"/>
      <c r="AT24" s="65"/>
      <c r="AU24" s="65"/>
      <c r="AV24" s="65"/>
      <c r="AW24" s="159"/>
      <c r="AX24" s="65" t="s">
        <v>231</v>
      </c>
      <c r="AY24" s="65"/>
      <c r="AZ24" s="65"/>
      <c r="BA24" s="65"/>
      <c r="BB24" s="65"/>
      <c r="BC24" s="65"/>
      <c r="BD24" s="159"/>
      <c r="BE24" s="65" t="s">
        <v>232</v>
      </c>
      <c r="BF24" s="65"/>
      <c r="BG24" s="65"/>
      <c r="BH24" s="65"/>
      <c r="BI24" s="65"/>
      <c r="BJ24" s="65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237.37457000000001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3.8124880000000001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3.3034439999999998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37.398685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4.0221724999999999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1375.5309999999999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16.904406000000002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5.2887940000000002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2.9520282999999998</v>
      </c>
      <c r="BK26" s="63"/>
      <c r="BL26" s="63"/>
      <c r="BM26" s="63"/>
      <c r="BN26" s="63"/>
      <c r="BO26" s="63"/>
      <c r="BP26" s="63"/>
    </row>
    <row r="27" spans="1:68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63"/>
      <c r="BL27" s="63"/>
      <c r="BM27" s="63"/>
      <c r="BN27" s="63"/>
      <c r="BO27" s="63"/>
      <c r="BP27" s="63"/>
    </row>
    <row r="28" spans="1:68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  <c r="BK28" s="63"/>
      <c r="BL28" s="63"/>
      <c r="BM28" s="63"/>
      <c r="BN28" s="63"/>
      <c r="BO28" s="63"/>
      <c r="BP28" s="63"/>
    </row>
    <row r="29" spans="1:68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63"/>
      <c r="BL29" s="63"/>
      <c r="BM29" s="63"/>
      <c r="BN29" s="63"/>
      <c r="BO29" s="63"/>
      <c r="BP29" s="63"/>
    </row>
    <row r="30" spans="1:68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63"/>
      <c r="BL30" s="63"/>
      <c r="BM30" s="63"/>
      <c r="BN30" s="63"/>
      <c r="BO30" s="63"/>
      <c r="BP30" s="63"/>
    </row>
    <row r="31" spans="1:68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63"/>
      <c r="BL31" s="63"/>
      <c r="BM31" s="63"/>
      <c r="BN31" s="63"/>
      <c r="BO31" s="63"/>
      <c r="BP31" s="63"/>
    </row>
    <row r="32" spans="1:68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63"/>
      <c r="BL32" s="63"/>
      <c r="BM32" s="63"/>
      <c r="BN32" s="63"/>
      <c r="BO32" s="63"/>
      <c r="BP32" s="63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9"/>
      <c r="H34" s="65" t="s">
        <v>236</v>
      </c>
      <c r="I34" s="65"/>
      <c r="J34" s="65"/>
      <c r="K34" s="65"/>
      <c r="L34" s="65"/>
      <c r="M34" s="65"/>
      <c r="N34" s="159"/>
      <c r="O34" s="65" t="s">
        <v>237</v>
      </c>
      <c r="P34" s="65"/>
      <c r="Q34" s="65"/>
      <c r="R34" s="65"/>
      <c r="S34" s="65"/>
      <c r="T34" s="65"/>
      <c r="U34" s="159"/>
      <c r="V34" s="65" t="s">
        <v>238</v>
      </c>
      <c r="W34" s="65"/>
      <c r="X34" s="65"/>
      <c r="Y34" s="65"/>
      <c r="Z34" s="65"/>
      <c r="AA34" s="65"/>
      <c r="AB34" s="159"/>
      <c r="AC34" s="65" t="s">
        <v>239</v>
      </c>
      <c r="AD34" s="65"/>
      <c r="AE34" s="65"/>
      <c r="AF34" s="65"/>
      <c r="AG34" s="65"/>
      <c r="AH34" s="65"/>
      <c r="AI34" s="159"/>
      <c r="AJ34" s="65" t="s">
        <v>240</v>
      </c>
      <c r="AK34" s="65"/>
      <c r="AL34" s="65"/>
      <c r="AM34" s="65"/>
      <c r="AN34" s="65"/>
      <c r="AO34" s="65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600</v>
      </c>
      <c r="C36" s="161">
        <v>750</v>
      </c>
      <c r="D36" s="161">
        <v>0</v>
      </c>
      <c r="E36" s="161">
        <v>2000</v>
      </c>
      <c r="F36" s="161">
        <v>1114.2275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2576.9340000000002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14138.329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6839.0820000000003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302.96143000000001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325.23178000000001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63"/>
      <c r="BL37" s="63"/>
      <c r="BM37" s="63"/>
      <c r="BN37" s="63"/>
      <c r="BO37" s="63"/>
      <c r="BP37" s="63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63"/>
      <c r="BL38" s="63"/>
      <c r="BM38" s="63"/>
      <c r="BN38" s="63"/>
      <c r="BO38" s="63"/>
      <c r="BP38" s="63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63"/>
      <c r="BL39" s="63"/>
      <c r="BM39" s="63"/>
      <c r="BN39" s="63"/>
      <c r="BO39" s="63"/>
      <c r="BP39" s="63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63"/>
      <c r="BL40" s="63"/>
      <c r="BM40" s="63"/>
      <c r="BN40" s="63"/>
      <c r="BO40" s="63"/>
      <c r="BP40" s="63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  <c r="BK41" s="63"/>
      <c r="BL41" s="63"/>
      <c r="BM41" s="63"/>
      <c r="BN41" s="63"/>
      <c r="BO41" s="63"/>
      <c r="BP41" s="63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  <c r="BK42" s="63"/>
      <c r="BL42" s="63"/>
      <c r="BM42" s="63"/>
      <c r="BN42" s="63"/>
      <c r="BO42" s="63"/>
      <c r="BP42" s="63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3"/>
      <c r="BL43" s="63"/>
      <c r="BM43" s="63"/>
      <c r="BN43" s="63"/>
      <c r="BO43" s="63"/>
      <c r="BP43" s="63"/>
    </row>
    <row r="44" spans="1:68">
      <c r="A44" s="65" t="s">
        <v>242</v>
      </c>
      <c r="B44" s="65"/>
      <c r="C44" s="65"/>
      <c r="D44" s="65"/>
      <c r="E44" s="65"/>
      <c r="F44" s="65"/>
      <c r="G44" s="159"/>
      <c r="H44" s="65" t="s">
        <v>243</v>
      </c>
      <c r="I44" s="65"/>
      <c r="J44" s="65"/>
      <c r="K44" s="65"/>
      <c r="L44" s="65"/>
      <c r="M44" s="65"/>
      <c r="N44" s="159"/>
      <c r="O44" s="65" t="s">
        <v>244</v>
      </c>
      <c r="P44" s="65"/>
      <c r="Q44" s="65"/>
      <c r="R44" s="65"/>
      <c r="S44" s="65"/>
      <c r="T44" s="65"/>
      <c r="U44" s="159"/>
      <c r="V44" s="65" t="s">
        <v>245</v>
      </c>
      <c r="W44" s="65"/>
      <c r="X44" s="65"/>
      <c r="Y44" s="65"/>
      <c r="Z44" s="65"/>
      <c r="AA44" s="65"/>
      <c r="AB44" s="159"/>
      <c r="AC44" s="65" t="s">
        <v>246</v>
      </c>
      <c r="AD44" s="65"/>
      <c r="AE44" s="65"/>
      <c r="AF44" s="65"/>
      <c r="AG44" s="65"/>
      <c r="AH44" s="65"/>
      <c r="AI44" s="159"/>
      <c r="AJ44" s="65" t="s">
        <v>247</v>
      </c>
      <c r="AK44" s="65"/>
      <c r="AL44" s="65"/>
      <c r="AM44" s="65"/>
      <c r="AN44" s="65"/>
      <c r="AO44" s="65"/>
      <c r="AP44" s="159"/>
      <c r="AQ44" s="65" t="s">
        <v>248</v>
      </c>
      <c r="AR44" s="65"/>
      <c r="AS44" s="65"/>
      <c r="AT44" s="65"/>
      <c r="AU44" s="65"/>
      <c r="AV44" s="65"/>
      <c r="AW44" s="159"/>
      <c r="AX44" s="65" t="s">
        <v>249</v>
      </c>
      <c r="AY44" s="65"/>
      <c r="AZ44" s="65"/>
      <c r="BA44" s="65"/>
      <c r="BB44" s="65"/>
      <c r="BC44" s="65"/>
      <c r="BD44" s="159"/>
      <c r="BE44" s="65" t="s">
        <v>250</v>
      </c>
      <c r="BF44" s="65"/>
      <c r="BG44" s="65"/>
      <c r="BH44" s="65"/>
      <c r="BI44" s="65"/>
      <c r="BJ44" s="65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7</v>
      </c>
      <c r="C46" s="161">
        <v>10</v>
      </c>
      <c r="D46" s="161">
        <v>0</v>
      </c>
      <c r="E46" s="161">
        <v>45</v>
      </c>
      <c r="F46" s="161">
        <v>35.226275999999999</v>
      </c>
      <c r="G46" s="159"/>
      <c r="H46" s="161" t="s">
        <v>24</v>
      </c>
      <c r="I46" s="161">
        <v>8</v>
      </c>
      <c r="J46" s="161">
        <v>9</v>
      </c>
      <c r="K46" s="161">
        <v>0</v>
      </c>
      <c r="L46" s="161">
        <v>35</v>
      </c>
      <c r="M46" s="161">
        <v>22.990207999999999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4683.9614000000001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0.61000810000000005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8.3956470000000003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645.58399999999995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167.71408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J34:AO34"/>
    <mergeCell ref="A33:AO33"/>
    <mergeCell ref="A34:F34"/>
    <mergeCell ref="H34:M34"/>
    <mergeCell ref="O34:T34"/>
    <mergeCell ref="V34:AA34"/>
    <mergeCell ref="A23:BJ23"/>
    <mergeCell ref="A3:Z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8" customFormat="1">
      <c r="A2" s="158" t="s">
        <v>281</v>
      </c>
      <c r="B2" s="158" t="s">
        <v>282</v>
      </c>
      <c r="C2" s="158" t="s">
        <v>278</v>
      </c>
      <c r="D2" s="158">
        <v>56</v>
      </c>
      <c r="E2" s="158">
        <v>4102.7039999999997</v>
      </c>
      <c r="F2" s="158">
        <v>631.79876999999999</v>
      </c>
      <c r="G2" s="158">
        <v>80.012885999999995</v>
      </c>
      <c r="H2" s="158">
        <v>48.476852000000001</v>
      </c>
      <c r="I2" s="158">
        <v>31.536031999999999</v>
      </c>
      <c r="J2" s="158">
        <v>144.88817</v>
      </c>
      <c r="K2" s="158">
        <v>88.239159999999998</v>
      </c>
      <c r="L2" s="158">
        <v>56.649006</v>
      </c>
      <c r="M2" s="158">
        <v>62.270657</v>
      </c>
      <c r="N2" s="158">
        <v>6.4753040000000004</v>
      </c>
      <c r="O2" s="158">
        <v>33.110239999999997</v>
      </c>
      <c r="P2" s="158">
        <v>2465.5122000000001</v>
      </c>
      <c r="Q2" s="158">
        <v>62.626750000000001</v>
      </c>
      <c r="R2" s="158">
        <v>1283.9829</v>
      </c>
      <c r="S2" s="158">
        <v>249.84907999999999</v>
      </c>
      <c r="T2" s="158">
        <v>12409.603999999999</v>
      </c>
      <c r="U2" s="158">
        <v>6.8191585999999997</v>
      </c>
      <c r="V2" s="158">
        <v>44.058624000000002</v>
      </c>
      <c r="W2" s="158">
        <v>493.68650000000002</v>
      </c>
      <c r="X2" s="158">
        <v>237.37457000000001</v>
      </c>
      <c r="Y2" s="158">
        <v>3.8124880000000001</v>
      </c>
      <c r="Z2" s="158">
        <v>3.3034439999999998</v>
      </c>
      <c r="AA2" s="158">
        <v>37.398685</v>
      </c>
      <c r="AB2" s="158">
        <v>4.0221724999999999</v>
      </c>
      <c r="AC2" s="158">
        <v>1375.5309999999999</v>
      </c>
      <c r="AD2" s="158">
        <v>16.904406000000002</v>
      </c>
      <c r="AE2" s="158">
        <v>5.2887940000000002</v>
      </c>
      <c r="AF2" s="158">
        <v>2.9520282999999998</v>
      </c>
      <c r="AG2" s="158">
        <v>1114.2275</v>
      </c>
      <c r="AH2" s="158">
        <v>681.7097</v>
      </c>
      <c r="AI2" s="158">
        <v>432.51780000000002</v>
      </c>
      <c r="AJ2" s="158">
        <v>2576.9340000000002</v>
      </c>
      <c r="AK2" s="158">
        <v>14138.329</v>
      </c>
      <c r="AL2" s="158">
        <v>302.96143000000001</v>
      </c>
      <c r="AM2" s="158">
        <v>6839.0820000000003</v>
      </c>
      <c r="AN2" s="158">
        <v>325.23178000000001</v>
      </c>
      <c r="AO2" s="158">
        <v>35.226275999999999</v>
      </c>
      <c r="AP2" s="158">
        <v>28.632189</v>
      </c>
      <c r="AQ2" s="158">
        <v>6.594087</v>
      </c>
      <c r="AR2" s="158">
        <v>22.990207999999999</v>
      </c>
      <c r="AS2" s="158">
        <v>4683.9614000000001</v>
      </c>
      <c r="AT2" s="158">
        <v>0.61000810000000005</v>
      </c>
      <c r="AU2" s="158">
        <v>8.3956470000000003</v>
      </c>
      <c r="AV2" s="158">
        <v>645.58399999999995</v>
      </c>
      <c r="AW2" s="158">
        <v>167.71408</v>
      </c>
      <c r="AX2" s="158">
        <v>0.11577715</v>
      </c>
      <c r="AY2" s="158">
        <v>1.5785800000000001</v>
      </c>
      <c r="AZ2" s="158">
        <v>726.78949999999998</v>
      </c>
      <c r="BA2" s="158">
        <v>79.866614999999996</v>
      </c>
      <c r="BB2" s="158">
        <v>22.0684</v>
      </c>
      <c r="BC2" s="158">
        <v>25.290731000000001</v>
      </c>
      <c r="BD2" s="158">
        <v>32.486378000000002</v>
      </c>
      <c r="BE2" s="158">
        <v>2.316678</v>
      </c>
      <c r="BF2" s="158">
        <v>15.377081</v>
      </c>
      <c r="BG2" s="158">
        <v>2.7754896000000001E-3</v>
      </c>
      <c r="BH2" s="158">
        <v>2.8950035999999998E-2</v>
      </c>
      <c r="BI2" s="158">
        <v>2.3038389999999999E-2</v>
      </c>
      <c r="BJ2" s="158">
        <v>0.13386376</v>
      </c>
      <c r="BK2" s="158">
        <v>2.1349920000000001E-4</v>
      </c>
      <c r="BL2" s="158">
        <v>0.93416030000000005</v>
      </c>
      <c r="BM2" s="158">
        <v>10.863174000000001</v>
      </c>
      <c r="BN2" s="158">
        <v>3.3422139999999998</v>
      </c>
      <c r="BO2" s="158">
        <v>177.87535</v>
      </c>
      <c r="BP2" s="158">
        <v>33.876910000000002</v>
      </c>
      <c r="BQ2" s="158">
        <v>59.727783000000002</v>
      </c>
      <c r="BR2" s="158">
        <v>215.55906999999999</v>
      </c>
      <c r="BS2" s="158">
        <v>54.184074000000003</v>
      </c>
      <c r="BT2" s="158">
        <v>42.161735999999998</v>
      </c>
      <c r="BU2" s="158">
        <v>7.8932113999999998E-2</v>
      </c>
      <c r="BV2" s="158">
        <v>5.7499353000000003E-2</v>
      </c>
      <c r="BW2" s="158">
        <v>2.7579647999999999</v>
      </c>
      <c r="BX2" s="158">
        <v>3.2917154000000002</v>
      </c>
      <c r="BY2" s="158">
        <v>0.26797592999999997</v>
      </c>
      <c r="BZ2" s="158">
        <v>1.142625E-3</v>
      </c>
      <c r="CA2" s="158">
        <v>2.6222458</v>
      </c>
      <c r="CB2" s="158">
        <v>4.0473342000000002E-2</v>
      </c>
      <c r="CC2" s="158">
        <v>0.22091018000000001</v>
      </c>
      <c r="CD2" s="158">
        <v>2.6646410999999999</v>
      </c>
      <c r="CE2" s="158">
        <v>0.16538142</v>
      </c>
      <c r="CF2" s="158">
        <v>0.26711455000000001</v>
      </c>
      <c r="CG2" s="158">
        <v>0</v>
      </c>
      <c r="CH2" s="158">
        <v>2.6439989000000001E-2</v>
      </c>
      <c r="CI2" s="158">
        <v>2.5332670000000001E-3</v>
      </c>
      <c r="CJ2" s="158">
        <v>6.1197295</v>
      </c>
      <c r="CK2" s="158">
        <v>4.4114985000000002E-2</v>
      </c>
      <c r="CL2" s="158">
        <v>1.6285596</v>
      </c>
      <c r="CM2" s="158">
        <v>10.381632</v>
      </c>
      <c r="CN2" s="158">
        <v>4652.67</v>
      </c>
      <c r="CO2" s="158">
        <v>8375.6290000000008</v>
      </c>
      <c r="CP2" s="158">
        <v>5098.0263999999997</v>
      </c>
      <c r="CQ2" s="158">
        <v>1739.4956</v>
      </c>
      <c r="CR2" s="158">
        <v>920.71029999999996</v>
      </c>
      <c r="CS2" s="158">
        <v>802.45060000000001</v>
      </c>
      <c r="CT2" s="158">
        <v>4775.6350000000002</v>
      </c>
      <c r="CU2" s="158">
        <v>2994.6028000000001</v>
      </c>
      <c r="CV2" s="158">
        <v>2566.4171999999999</v>
      </c>
      <c r="CW2" s="158">
        <v>3397.0446999999999</v>
      </c>
      <c r="CX2" s="158">
        <v>1052.8239000000001</v>
      </c>
      <c r="CY2" s="158">
        <v>5819.3519999999999</v>
      </c>
      <c r="CZ2" s="158">
        <v>2936.9146000000001</v>
      </c>
      <c r="DA2" s="158">
        <v>7448.1310000000003</v>
      </c>
      <c r="DB2" s="158">
        <v>6854.7695000000003</v>
      </c>
      <c r="DC2" s="158">
        <v>10920.793</v>
      </c>
      <c r="DD2" s="158">
        <v>17384.657999999999</v>
      </c>
      <c r="DE2" s="158">
        <v>3704.1343000000002</v>
      </c>
      <c r="DF2" s="158">
        <v>7553.884</v>
      </c>
      <c r="DG2" s="158">
        <v>4061.9182000000001</v>
      </c>
      <c r="DH2" s="158">
        <v>191.52274</v>
      </c>
      <c r="DI2" s="158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79.866614999999996</v>
      </c>
      <c r="B6">
        <f>BB2</f>
        <v>22.0684</v>
      </c>
      <c r="C6">
        <f>BC2</f>
        <v>25.290731000000001</v>
      </c>
      <c r="D6">
        <f>BD2</f>
        <v>32.486378000000002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D8" sqref="D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23474</v>
      </c>
      <c r="C2" s="56">
        <f ca="1">YEAR(TODAY())-YEAR(B2)+IF(TODAY()&gt;=DATE(YEAR(TODAY()),MONTH(B2),DAY(B2)),0,-1)</f>
        <v>56</v>
      </c>
      <c r="E2" s="52">
        <v>168.5</v>
      </c>
      <c r="F2" s="53" t="s">
        <v>39</v>
      </c>
      <c r="G2" s="52">
        <v>75.400000000000006</v>
      </c>
      <c r="H2" s="51" t="s">
        <v>41</v>
      </c>
      <c r="I2" s="70">
        <f>ROUND(G3/E3^2,1)</f>
        <v>26.6</v>
      </c>
    </row>
    <row r="3" spans="1:9">
      <c r="E3" s="51">
        <f>E2/100</f>
        <v>1.6850000000000001</v>
      </c>
      <c r="F3" s="51" t="s">
        <v>40</v>
      </c>
      <c r="G3" s="51">
        <f>G2</f>
        <v>75.400000000000006</v>
      </c>
      <c r="H3" s="51" t="s">
        <v>41</v>
      </c>
      <c r="I3" s="70"/>
    </row>
    <row r="4" spans="1:9">
      <c r="A4" t="s">
        <v>273</v>
      </c>
    </row>
    <row r="5" spans="1:9">
      <c r="B5" s="60">
        <v>44148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이웅기, ID : H1900496)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01월 13일 10:36:42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44148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56</v>
      </c>
      <c r="G12" s="92"/>
      <c r="H12" s="92"/>
      <c r="I12" s="92"/>
      <c r="K12" s="121">
        <f>'개인정보 및 신체계측 입력'!E2</f>
        <v>168.5</v>
      </c>
      <c r="L12" s="122"/>
      <c r="M12" s="115">
        <f>'개인정보 및 신체계측 입력'!G2</f>
        <v>75.400000000000006</v>
      </c>
      <c r="N12" s="116"/>
      <c r="O12" s="111" t="s">
        <v>271</v>
      </c>
      <c r="P12" s="105"/>
      <c r="Q12" s="88">
        <f>'개인정보 및 신체계측 입력'!I2</f>
        <v>26.6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이웅기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73.748000000000005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9.34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16.911999999999999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12.6</v>
      </c>
      <c r="L72" s="36" t="s">
        <v>53</v>
      </c>
      <c r="M72" s="36">
        <f>ROUND('DRIs DATA'!K8,1)</f>
        <v>10.6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171.2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367.16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237.37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268.14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139.28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942.56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352.26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2021-01-13T02:06:10Z</dcterms:modified>
</cp:coreProperties>
</file>