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<sst xmlns="http://schemas.openxmlformats.org/spreadsheetml/2006/main" count="692" uniqueCount="283">
  <si>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</si>
  <si>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</si>
  <si>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</si>
  <si>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</si>
  <si>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</si>
  <si>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</si>
  <si>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</si>
  <si>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</si>
  <si>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</si>
  <si>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</si>
  <si>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</si>
  <si>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</si>
  <si>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</si>
  <si>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</si>
  <si>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</si>
  <si>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</si>
  <si>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</si>
  <si>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</si>
  <si>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</si>
  <si>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</si>
  <si>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</si>
  <si>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</si>
  <si>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</si>
  <si>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</si>
  <si>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</si>
  <si>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</si>
  <si>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</si>
  <si>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</si>
  <si>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</si>
  <si>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</si>
  <si>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</si>
  <si>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</si>
  <si>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</si>
  <si>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</si>
  <si>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</si>
  <si>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</si>
  <si>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</si>
  <si>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</si>
  <si>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</si>
  <si>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</si>
  <si>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</si>
  <si>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</si>
  <si>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</si>
  <si>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</si>
  <si>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</si>
  <si>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</si>
  <si>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</si>
  <si>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</si>
  <si>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</si>
  <si>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</si>
  <si>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</si>
  <si>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</si>
  <si>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</si>
  <si>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</si>
  <si>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</si>
  <si>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</si>
  <si>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</si>
  <si>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</si>
  <si>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</si>
  <si>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</si>
  <si>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</si>
  <si>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</si>
  <si>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</si>
  <si>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</si>
  <si>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</si>
  <si>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</si>
  <si>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</si>
  <si>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</si>
  <si>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</si>
  <si>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</si>
  <si>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</si>
  <si>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</si>
  <si>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</si>
  <si>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</si>
  <si>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</si>
  <si>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</si>
  <si>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</si>
  <si>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</si>
  <si>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</si>
  <si>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</si>
  <si>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</si>
  <si>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</si>
  <si>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</si>
  <si>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</si>
  <si>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</si>
  <si>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</si>
  <si>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</si>
  <si>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</si>
  <si>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</si>
  <si>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</si>
  <si>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</si>
  <si>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</si>
  <si>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</si>
  <si>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</si>
  <si>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</si>
  <si>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</si>
  <si>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</si>
  <si>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</si>
  <si>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</si>
  <si>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</si>
  <si>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</si>
  <si>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</si>
  <si>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</si>
  <si>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</si>
  <si>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</si>
  <si>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</si>
  <si>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</si>
  <si>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</si>
  <si>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</si>
  <si>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</si>
  <si>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</si>
  <si>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</si>
  <si>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</si>
  <si>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</si>
  <si>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</si>
  <si>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</si>
  <si>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</si>
  <si>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</si>
  <si>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</si>
  <si>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</si>
  <si>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</si>
  <si>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</si>
  <si>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</si>
  <si>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</si>
  <si>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</si>
  <si>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</si>
  <si>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</si>
  <si>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</si>
  <si>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</si>
  <si>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</si>
  <si>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</si>
  <si>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</si>
  <si>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</si>
  <si>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</si>
  <si>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</si>
  <si>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</si>
  <si>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</si>
  <si>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</si>
  <si>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</si>
  <si>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</si>
  <si>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</si>
  <si>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</si>
  <si>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</si>
  <si>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</si>
  <si>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</si>
  <si>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</si>
  <si>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</si>
  <si>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</si>
  <si>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</si>
  <si>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</si>
  <si>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</si>
  <si>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</si>
  <si>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</si>
  <si>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</si>
  <si>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</si>
  <si>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</si>
  <si>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</si>
  <si>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</si>
  <si>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</si>
  <si>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</si>
  <si>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</si>
  <si>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</si>
  <si>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</si>
  <si>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</si>
  <si>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</si>
  <si>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</si>
  <si>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</si>
  <si>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</si>
  <si>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</si>
  <si>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</si>
  <si>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</si>
  <si>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</si>
  <si>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</si>
  <si>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</si>
  <si>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</si>
  <si>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</si>
  <si>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</si>
  <si>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</si>
  <si>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</si>
  <si>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</si>
  <si>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</si>
  <si>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</si>
  <si>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</si>
  <si>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</si>
  <si>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</si>
  <si>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</si>
  <si>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</si>
  <si>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</si>
  <si>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</si>
  <si>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</si>
  <si>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</si>
  <si>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</si>
  <si>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</si>
  <si>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</si>
  <si>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</si>
  <si>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</si>
  <si>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</si>
  <si>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</si>
  <si>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</si>
  <si>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</si>
  <si>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</si>
  <si>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</si>
  <si>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</si>
  <si>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</si>
  <si>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</si>
  <si>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</si>
  <si>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</si>
  <si>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</si>
  <si>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</si>
  <si>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</si>
  <si>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</si>
  <si>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</si>
  <si>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</si>
  <si>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</si>
  <si>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</si>
  <si>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</si>
  <si>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</si>
  <si>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</si>
  <si>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</si>
  <si>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</si>
  <si>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</si>
  <si>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</si>
  <si>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</si>
  <si>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</si>
  <si>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</si>
  <si>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</si>
  <si>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</si>
  <si>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</si>
  <si>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</si>
  <si>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</si>
  <si>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</si>
  <si>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</si>
  <si>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</si>
  <si>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</si>
  <si>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</si>
  <si>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</si>
  <si>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</si>
  <si>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</si>
  <si>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</si>
  <si>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</si>
  <si>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</si>
  <si>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</si>
  <si>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</si>
  <si>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</si>
  <si>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</si>
  <si>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</si>
  <si>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</si>
  <si>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</si>
  <si>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</si>
  <si>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</si>
  <si>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</si>
  <si>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</si>
  <si>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</si>
  <si>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</si>
  <si>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</si>
  <si>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</si>
  <si>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</si>
  <si>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</si>
  <si>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</si>
  <si>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</si>
  <si>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</si>
  <si>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</si>
  <si>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</si>
  <si>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</si>
  <si>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</si>
  <si>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</si>
  <si>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</si>
  <si>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</si>
  <si>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</si>
  <si>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</si>
  <si>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</si>
  <si>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</si>
  <si>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</si>
  <si>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</si>
  <si>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</si>
  <si>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</si>
  <si>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</si>
  <si>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</si>
  <si>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</si>
  <si>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이은상, ID : H1900502)</t>
  </si>
  <si>
    <t>2021년 01월 13일 10:34:46</t>
  </si>
  <si>
    <t>H1900502</t>
  </si>
  <si>
    <t>이은상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</si>
</sst>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58.769775000000003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110528"/>
        <c:axId val="173110920"/>
      </c:barChart>
      <c:catAx>
        <c:axId val="17311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110920"/>
        <c:crosses val="autoZero"/>
        <c:auto val="1"/>
        <c:lblAlgn val="ctr"/>
        <c:lblOffset val="100"/>
        <c:noMultiLvlLbl val="0"/>
      </c:catAx>
      <c:valAx>
        <c:axId val="17311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11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2.1234305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50336"/>
        <c:axId val="175951904"/>
      </c:barChart>
      <c:catAx>
        <c:axId val="17595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51904"/>
        <c:crosses val="autoZero"/>
        <c:auto val="1"/>
        <c:lblAlgn val="ctr"/>
        <c:lblOffset val="100"/>
        <c:noMultiLvlLbl val="0"/>
      </c:catAx>
      <c:valAx>
        <c:axId val="17595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5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1.3261769000000001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70936"/>
        <c:axId val="176171328"/>
      </c:barChart>
      <c:catAx>
        <c:axId val="17617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71328"/>
        <c:crosses val="autoZero"/>
        <c:auto val="1"/>
        <c:lblAlgn val="ctr"/>
        <c:lblOffset val="100"/>
        <c:noMultiLvlLbl val="0"/>
      </c:catAx>
      <c:valAx>
        <c:axId val="17617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7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1120.5581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70152"/>
        <c:axId val="176167016"/>
      </c:barChart>
      <c:catAx>
        <c:axId val="17617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7016"/>
        <c:crosses val="autoZero"/>
        <c:auto val="1"/>
        <c:lblAlgn val="ctr"/>
        <c:lblOffset val="100"/>
        <c:noMultiLvlLbl val="0"/>
      </c:catAx>
      <c:valAx>
        <c:axId val="17616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7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3157.7566000000002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64272"/>
        <c:axId val="176167800"/>
      </c:barChart>
      <c:catAx>
        <c:axId val="17616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7800"/>
        <c:crosses val="autoZero"/>
        <c:auto val="1"/>
        <c:lblAlgn val="ctr"/>
        <c:lblOffset val="100"/>
        <c:noMultiLvlLbl val="0"/>
      </c:catAx>
      <c:valAx>
        <c:axId val="1761678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6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74.47578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67408"/>
        <c:axId val="176168976"/>
      </c:barChart>
      <c:catAx>
        <c:axId val="17616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8976"/>
        <c:crosses val="autoZero"/>
        <c:auto val="1"/>
        <c:lblAlgn val="ctr"/>
        <c:lblOffset val="100"/>
        <c:noMultiLvlLbl val="0"/>
      </c:catAx>
      <c:valAx>
        <c:axId val="176168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6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130.48099999999999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71720"/>
        <c:axId val="176165056"/>
      </c:barChart>
      <c:catAx>
        <c:axId val="17617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5056"/>
        <c:crosses val="autoZero"/>
        <c:auto val="1"/>
        <c:lblAlgn val="ctr"/>
        <c:lblOffset val="100"/>
        <c:noMultiLvlLbl val="0"/>
      </c:catAx>
      <c:valAx>
        <c:axId val="17616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71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10.636267999999999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66624"/>
        <c:axId val="176165840"/>
      </c:barChart>
      <c:catAx>
        <c:axId val="17616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165840"/>
        <c:crosses val="autoZero"/>
        <c:auto val="1"/>
        <c:lblAlgn val="ctr"/>
        <c:lblOffset val="100"/>
        <c:noMultiLvlLbl val="0"/>
      </c:catAx>
      <c:valAx>
        <c:axId val="17616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6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1075.4491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166232"/>
        <c:axId val="175949552"/>
      </c:barChart>
      <c:catAx>
        <c:axId val="17616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9552"/>
        <c:crosses val="autoZero"/>
        <c:auto val="1"/>
        <c:lblAlgn val="ctr"/>
        <c:lblOffset val="100"/>
        <c:noMultiLvlLbl val="0"/>
      </c:catAx>
      <c:valAx>
        <c:axId val="175949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16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5.2755557000000002E-2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6264"/>
        <c:axId val="176540576"/>
      </c:barChart>
      <c:catAx>
        <c:axId val="17653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40576"/>
        <c:crosses val="autoZero"/>
        <c:auto val="1"/>
        <c:lblAlgn val="ctr"/>
        <c:lblOffset val="100"/>
        <c:noMultiLvlLbl val="0"/>
      </c:catAx>
      <c:valAx>
        <c:axId val="17654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4.4139657000000003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3912"/>
        <c:axId val="176537440"/>
      </c:barChart>
      <c:catAx>
        <c:axId val="17653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7440"/>
        <c:crosses val="autoZero"/>
        <c:auto val="1"/>
        <c:lblAlgn val="ctr"/>
        <c:lblOffset val="100"/>
        <c:noMultiLvlLbl val="0"/>
      </c:catAx>
      <c:valAx>
        <c:axId val="17653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26.643865999999999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111704"/>
        <c:axId val="173111312"/>
      </c:barChart>
      <c:catAx>
        <c:axId val="17311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111312"/>
        <c:crosses val="autoZero"/>
        <c:auto val="1"/>
        <c:lblAlgn val="ctr"/>
        <c:lblOffset val="100"/>
        <c:noMultiLvlLbl val="0"/>
      </c:catAx>
      <c:valAx>
        <c:axId val="173111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11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81.597724999999997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3520"/>
        <c:axId val="176537048"/>
      </c:barChart>
      <c:catAx>
        <c:axId val="17653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7048"/>
        <c:crosses val="autoZero"/>
        <c:auto val="1"/>
        <c:lblAlgn val="ctr"/>
        <c:lblOffset val="100"/>
        <c:noMultiLvlLbl val="0"/>
      </c:catAx>
      <c:valAx>
        <c:axId val="17653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70.922669999999997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8224"/>
        <c:axId val="176538616"/>
      </c:barChart>
      <c:catAx>
        <c:axId val="17653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8616"/>
        <c:crosses val="autoZero"/>
        <c:auto val="1"/>
        <c:lblAlgn val="ctr"/>
        <c:lblOffset val="100"/>
        <c:noMultiLvlLbl val="0"/>
      </c:catAx>
      <c:valAx>
        <c:axId val="17653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6.7430000000000003</c:v>
                </c:pt>
                <c:pt idx="1">
                  <c:v>6.4539999999999997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6535088"/>
        <c:axId val="176539008"/>
      </c:barChart>
      <c:catAx>
        <c:axId val="17653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9008"/>
        <c:crosses val="autoZero"/>
        <c:auto val="1"/>
        <c:lblAlgn val="ctr"/>
        <c:lblOffset val="100"/>
        <c:noMultiLvlLbl val="0"/>
      </c:catAx>
      <c:valAx>
        <c:axId val="17653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5.0483950000000002</c:v>
                </c:pt>
                <c:pt idx="1">
                  <c:v>5.928782</c:v>
                </c:pt>
                <c:pt idx="2">
                  <c:v>7.6035009999999996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459.67432000000002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6539400"/>
        <c:axId val="176539792"/>
      </c:barChart>
      <c:catAx>
        <c:axId val="17653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39792"/>
        <c:crosses val="autoZero"/>
        <c:auto val="1"/>
        <c:lblAlgn val="ctr"/>
        <c:lblOffset val="100"/>
        <c:noMultiLvlLbl val="0"/>
      </c:catAx>
      <c:valAx>
        <c:axId val="17653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653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14.492336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58600"/>
        <c:axId val="177257816"/>
      </c:barChart>
      <c:catAx>
        <c:axId val="17725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57816"/>
        <c:crosses val="autoZero"/>
        <c:auto val="1"/>
        <c:lblAlgn val="ctr"/>
        <c:lblOffset val="100"/>
        <c:noMultiLvlLbl val="0"/>
      </c:catAx>
      <c:valAx>
        <c:axId val="17725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5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81.254000000000005</c:v>
                </c:pt>
                <c:pt idx="1">
                  <c:v>6.3140000000000001</c:v>
                </c:pt>
                <c:pt idx="2">
                  <c:v>12.432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7263696"/>
        <c:axId val="177258992"/>
      </c:barChart>
      <c:catAx>
        <c:axId val="17726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58992"/>
        <c:crosses val="autoZero"/>
        <c:auto val="1"/>
        <c:lblAlgn val="ctr"/>
        <c:lblOffset val="100"/>
        <c:noMultiLvlLbl val="0"/>
      </c:catAx>
      <c:valAx>
        <c:axId val="17725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2048.491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62128"/>
        <c:axId val="177259384"/>
      </c:barChart>
      <c:catAx>
        <c:axId val="17726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59384"/>
        <c:crosses val="autoZero"/>
        <c:auto val="1"/>
        <c:lblAlgn val="ctr"/>
        <c:lblOffset val="100"/>
        <c:noMultiLvlLbl val="0"/>
      </c:catAx>
      <c:valAx>
        <c:axId val="177259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102.54575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64088"/>
        <c:axId val="177260952"/>
      </c:barChart>
      <c:catAx>
        <c:axId val="17726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60952"/>
        <c:crosses val="autoZero"/>
        <c:auto val="1"/>
        <c:lblAlgn val="ctr"/>
        <c:lblOffset val="100"/>
        <c:noMultiLvlLbl val="0"/>
      </c:catAx>
      <c:valAx>
        <c:axId val="17726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381.33762000000002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57424"/>
        <c:axId val="177260168"/>
      </c:barChart>
      <c:catAx>
        <c:axId val="17725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60168"/>
        <c:crosses val="autoZero"/>
        <c:auto val="1"/>
        <c:lblAlgn val="ctr"/>
        <c:lblOffset val="100"/>
        <c:noMultiLvlLbl val="0"/>
      </c:catAx>
      <c:valAx>
        <c:axId val="17726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5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1.5920841999999999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3113664"/>
        <c:axId val="173114840"/>
      </c:barChart>
      <c:catAx>
        <c:axId val="17311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114840"/>
        <c:crosses val="autoZero"/>
        <c:auto val="1"/>
        <c:lblAlgn val="ctr"/>
        <c:lblOffset val="100"/>
        <c:noMultiLvlLbl val="0"/>
      </c:catAx>
      <c:valAx>
        <c:axId val="173114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311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4850.8525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63304"/>
        <c:axId val="177261736"/>
      </c:barChart>
      <c:catAx>
        <c:axId val="17726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61736"/>
        <c:crosses val="autoZero"/>
        <c:auto val="1"/>
        <c:lblAlgn val="ctr"/>
        <c:lblOffset val="100"/>
        <c:noMultiLvlLbl val="0"/>
      </c:catAx>
      <c:valAx>
        <c:axId val="177261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13.533341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264480"/>
        <c:axId val="177257032"/>
      </c:barChart>
      <c:catAx>
        <c:axId val="17726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257032"/>
        <c:crosses val="autoZero"/>
        <c:auto val="1"/>
        <c:lblAlgn val="ctr"/>
        <c:lblOffset val="100"/>
        <c:noMultiLvlLbl val="0"/>
      </c:catAx>
      <c:valAx>
        <c:axId val="17725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2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1.6866274000000001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7683040"/>
        <c:axId val="177680688"/>
      </c:barChart>
      <c:catAx>
        <c:axId val="17768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680688"/>
        <c:crosses val="autoZero"/>
        <c:auto val="1"/>
        <c:lblAlgn val="ctr"/>
        <c:lblOffset val="100"/>
        <c:noMultiLvlLbl val="0"/>
      </c:catAx>
      <c:valAx>
        <c:axId val="17768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76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224.80804000000001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913120"/>
        <c:axId val="175946024"/>
      </c:barChart>
      <c:catAx>
        <c:axId val="20591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6024"/>
        <c:crosses val="autoZero"/>
        <c:auto val="1"/>
        <c:lblAlgn val="ctr"/>
        <c:lblOffset val="100"/>
        <c:noMultiLvlLbl val="0"/>
      </c:catAx>
      <c:valAx>
        <c:axId val="17594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91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1.0520309000000001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46808"/>
        <c:axId val="175945632"/>
      </c:barChart>
      <c:catAx>
        <c:axId val="17594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5632"/>
        <c:crosses val="autoZero"/>
        <c:auto val="1"/>
        <c:lblAlgn val="ctr"/>
        <c:lblOffset val="100"/>
        <c:noMultiLvlLbl val="0"/>
      </c:catAx>
      <c:valAx>
        <c:axId val="175945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4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17.166119999999999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45240"/>
        <c:axId val="175950728"/>
      </c:barChart>
      <c:catAx>
        <c:axId val="17594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50728"/>
        <c:crosses val="autoZero"/>
        <c:auto val="1"/>
        <c:lblAlgn val="ctr"/>
        <c:lblOffset val="100"/>
        <c:noMultiLvlLbl val="0"/>
      </c:catAx>
      <c:valAx>
        <c:axId val="17595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4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1.6866274000000001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46416"/>
        <c:axId val="175947200"/>
      </c:barChart>
      <c:catAx>
        <c:axId val="17594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7200"/>
        <c:crosses val="autoZero"/>
        <c:auto val="1"/>
        <c:lblAlgn val="ctr"/>
        <c:lblOffset val="100"/>
        <c:noMultiLvlLbl val="0"/>
      </c:catAx>
      <c:valAx>
        <c:axId val="17594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4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549.95770000000005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51512"/>
        <c:axId val="175948376"/>
      </c:barChart>
      <c:catAx>
        <c:axId val="17595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8376"/>
        <c:crosses val="autoZero"/>
        <c:auto val="1"/>
        <c:lblAlgn val="ctr"/>
        <c:lblOffset val="100"/>
        <c:noMultiLvlLbl val="0"/>
      </c:catAx>
      <c:valAx>
        <c:axId val="17594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5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4.4408820000000002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947592"/>
        <c:axId val="175944848"/>
      </c:barChart>
      <c:catAx>
        <c:axId val="17594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944848"/>
        <c:crosses val="autoZero"/>
        <c:auto val="1"/>
        <c:lblAlgn val="ctr"/>
        <c:lblOffset val="100"/>
        <c:noMultiLvlLbl val="0"/>
      </c:catAx>
      <c:valAx>
        <c:axId val="17594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94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이은상, ID : H1900502)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13일 10:34:46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2048.491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58.769775000000003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26.643865999999999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81.254000000000005</v>
      </c>
      <c r="G8" s="59">
        <f>'DRIs DATA 입력'!G8</f>
        <v>6.3140000000000001</v>
      </c>
      <c r="H8" s="59">
        <f>'DRIs DATA 입력'!H8</f>
        <v>12.432</v>
      </c>
      <c r="I8" s="46"/>
      <c r="J8" s="59" t="s">
        <v>216</v>
      </c>
      <c r="K8" s="59">
        <f>'DRIs DATA 입력'!K8</f>
        <v>6.7430000000000003</v>
      </c>
      <c r="L8" s="59">
        <f>'DRIs DATA 입력'!L8</f>
        <v>6.4539999999999997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459.67432000000002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14.492336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1.5920841999999999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224.80804000000001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102.54575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1.6598713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1.0520309000000001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17.166119999999999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1.6866274000000001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549.95770000000005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4.4408820000000002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2.1234305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1.3261769000000001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381.33762000000002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1120.5581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4850.8525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3157.7566000000002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74.47578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130.48099999999999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13.533341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10.636267999999999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1075.4491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5.2755557000000002E-2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4.4139657000000003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81.597724999999997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70.922669999999997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5" t="s">
        <v>56</v>
      </c>
      <c r="B4" s="65"/>
      <c r="C4" s="65"/>
      <c r="D4" s="159"/>
      <c r="E4" s="67" t="s">
        <v>198</v>
      </c>
      <c r="F4" s="68"/>
      <c r="G4" s="68"/>
      <c r="H4" s="69"/>
      <c r="I4" s="159"/>
      <c r="J4" s="67" t="s">
        <v>199</v>
      </c>
      <c r="K4" s="68"/>
      <c r="L4" s="69"/>
      <c r="M4" s="159"/>
      <c r="N4" s="65" t="s">
        <v>200</v>
      </c>
      <c r="O4" s="65"/>
      <c r="P4" s="65"/>
      <c r="Q4" s="65"/>
      <c r="R4" s="65"/>
      <c r="S4" s="65"/>
      <c r="T4" s="159"/>
      <c r="U4" s="65" t="s">
        <v>201</v>
      </c>
      <c r="V4" s="65"/>
      <c r="W4" s="65"/>
      <c r="X4" s="65"/>
      <c r="Y4" s="65"/>
      <c r="Z4" s="65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2200</v>
      </c>
      <c r="C6" s="161">
        <v>2048.491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50</v>
      </c>
      <c r="P6" s="161">
        <v>60</v>
      </c>
      <c r="Q6" s="161">
        <v>0</v>
      </c>
      <c r="R6" s="161">
        <v>0</v>
      </c>
      <c r="S6" s="161">
        <v>58.769775000000003</v>
      </c>
      <c r="T6" s="159"/>
      <c r="U6" s="161" t="s">
        <v>214</v>
      </c>
      <c r="V6" s="161">
        <v>0</v>
      </c>
      <c r="W6" s="161">
        <v>0</v>
      </c>
      <c r="X6" s="161">
        <v>25</v>
      </c>
      <c r="Y6" s="161">
        <v>0</v>
      </c>
      <c r="Z6" s="161">
        <v>26.643865999999999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81.254000000000005</v>
      </c>
      <c r="G8" s="161">
        <v>6.3140000000000001</v>
      </c>
      <c r="H8" s="161">
        <v>12.432</v>
      </c>
      <c r="I8" s="159"/>
      <c r="J8" s="161" t="s">
        <v>216</v>
      </c>
      <c r="K8" s="161">
        <v>6.7430000000000003</v>
      </c>
      <c r="L8" s="161">
        <v>6.4539999999999997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5" t="s">
        <v>218</v>
      </c>
      <c r="B14" s="65"/>
      <c r="C14" s="65"/>
      <c r="D14" s="65"/>
      <c r="E14" s="65"/>
      <c r="F14" s="65"/>
      <c r="G14" s="159"/>
      <c r="H14" s="65" t="s">
        <v>219</v>
      </c>
      <c r="I14" s="65"/>
      <c r="J14" s="65"/>
      <c r="K14" s="65"/>
      <c r="L14" s="65"/>
      <c r="M14" s="65"/>
      <c r="N14" s="159"/>
      <c r="O14" s="65" t="s">
        <v>220</v>
      </c>
      <c r="P14" s="65"/>
      <c r="Q14" s="65"/>
      <c r="R14" s="65"/>
      <c r="S14" s="65"/>
      <c r="T14" s="65"/>
      <c r="U14" s="159"/>
      <c r="V14" s="65" t="s">
        <v>221</v>
      </c>
      <c r="W14" s="65"/>
      <c r="X14" s="65"/>
      <c r="Y14" s="65"/>
      <c r="Z14" s="65"/>
      <c r="AA14" s="65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530</v>
      </c>
      <c r="C16" s="161">
        <v>750</v>
      </c>
      <c r="D16" s="161">
        <v>0</v>
      </c>
      <c r="E16" s="161">
        <v>3000</v>
      </c>
      <c r="F16" s="161">
        <v>459.67432000000002</v>
      </c>
      <c r="G16" s="159"/>
      <c r="H16" s="161" t="s">
        <v>3</v>
      </c>
      <c r="I16" s="161">
        <v>0</v>
      </c>
      <c r="J16" s="161">
        <v>0</v>
      </c>
      <c r="K16" s="161">
        <v>12</v>
      </c>
      <c r="L16" s="161">
        <v>540</v>
      </c>
      <c r="M16" s="161">
        <v>14.492336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1.5920841999999999</v>
      </c>
      <c r="U16" s="159"/>
      <c r="V16" s="161" t="s">
        <v>5</v>
      </c>
      <c r="W16" s="161">
        <v>0</v>
      </c>
      <c r="X16" s="161">
        <v>0</v>
      </c>
      <c r="Y16" s="161">
        <v>75</v>
      </c>
      <c r="Z16" s="161">
        <v>0</v>
      </c>
      <c r="AA16" s="161">
        <v>224.80804000000001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3"/>
      <c r="BL23" s="63"/>
      <c r="BM23" s="63"/>
      <c r="BN23" s="63"/>
      <c r="BO23" s="63"/>
      <c r="BP23" s="63"/>
    </row>
    <row r="24" spans="1:68">
      <c r="A24" s="65" t="s">
        <v>224</v>
      </c>
      <c r="B24" s="65"/>
      <c r="C24" s="65"/>
      <c r="D24" s="65"/>
      <c r="E24" s="65"/>
      <c r="F24" s="65"/>
      <c r="G24" s="159"/>
      <c r="H24" s="65" t="s">
        <v>225</v>
      </c>
      <c r="I24" s="65"/>
      <c r="J24" s="65"/>
      <c r="K24" s="65"/>
      <c r="L24" s="65"/>
      <c r="M24" s="65"/>
      <c r="N24" s="159"/>
      <c r="O24" s="65" t="s">
        <v>226</v>
      </c>
      <c r="P24" s="65"/>
      <c r="Q24" s="65"/>
      <c r="R24" s="65"/>
      <c r="S24" s="65"/>
      <c r="T24" s="65"/>
      <c r="U24" s="159"/>
      <c r="V24" s="65" t="s">
        <v>227</v>
      </c>
      <c r="W24" s="65"/>
      <c r="X24" s="65"/>
      <c r="Y24" s="65"/>
      <c r="Z24" s="65"/>
      <c r="AA24" s="65"/>
      <c r="AB24" s="159"/>
      <c r="AC24" s="65" t="s">
        <v>228</v>
      </c>
      <c r="AD24" s="65"/>
      <c r="AE24" s="65"/>
      <c r="AF24" s="65"/>
      <c r="AG24" s="65"/>
      <c r="AH24" s="65"/>
      <c r="AI24" s="159"/>
      <c r="AJ24" s="65" t="s">
        <v>229</v>
      </c>
      <c r="AK24" s="65"/>
      <c r="AL24" s="65"/>
      <c r="AM24" s="65"/>
      <c r="AN24" s="65"/>
      <c r="AO24" s="65"/>
      <c r="AP24" s="159"/>
      <c r="AQ24" s="65" t="s">
        <v>230</v>
      </c>
      <c r="AR24" s="65"/>
      <c r="AS24" s="65"/>
      <c r="AT24" s="65"/>
      <c r="AU24" s="65"/>
      <c r="AV24" s="65"/>
      <c r="AW24" s="159"/>
      <c r="AX24" s="65" t="s">
        <v>231</v>
      </c>
      <c r="AY24" s="65"/>
      <c r="AZ24" s="65"/>
      <c r="BA24" s="65"/>
      <c r="BB24" s="65"/>
      <c r="BC24" s="65"/>
      <c r="BD24" s="159"/>
      <c r="BE24" s="65" t="s">
        <v>232</v>
      </c>
      <c r="BF24" s="65"/>
      <c r="BG24" s="65"/>
      <c r="BH24" s="65"/>
      <c r="BI24" s="65"/>
      <c r="BJ24" s="65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75</v>
      </c>
      <c r="C26" s="161">
        <v>100</v>
      </c>
      <c r="D26" s="161">
        <v>0</v>
      </c>
      <c r="E26" s="161">
        <v>2000</v>
      </c>
      <c r="F26" s="161">
        <v>102.54575</v>
      </c>
      <c r="G26" s="159"/>
      <c r="H26" s="161" t="s">
        <v>9</v>
      </c>
      <c r="I26" s="161">
        <v>1</v>
      </c>
      <c r="J26" s="161">
        <v>1.2</v>
      </c>
      <c r="K26" s="161">
        <v>0</v>
      </c>
      <c r="L26" s="161">
        <v>0</v>
      </c>
      <c r="M26" s="161">
        <v>1.6598713</v>
      </c>
      <c r="N26" s="159"/>
      <c r="O26" s="161" t="s">
        <v>10</v>
      </c>
      <c r="P26" s="161">
        <v>1.3</v>
      </c>
      <c r="Q26" s="161">
        <v>1.5</v>
      </c>
      <c r="R26" s="161">
        <v>0</v>
      </c>
      <c r="S26" s="161">
        <v>0</v>
      </c>
      <c r="T26" s="161">
        <v>1.0520309000000001</v>
      </c>
      <c r="U26" s="159"/>
      <c r="V26" s="161" t="s">
        <v>11</v>
      </c>
      <c r="W26" s="161">
        <v>12</v>
      </c>
      <c r="X26" s="161">
        <v>16</v>
      </c>
      <c r="Y26" s="161">
        <v>0</v>
      </c>
      <c r="Z26" s="161">
        <v>35</v>
      </c>
      <c r="AA26" s="161">
        <v>17.166119999999999</v>
      </c>
      <c r="AB26" s="159"/>
      <c r="AC26" s="161" t="s">
        <v>12</v>
      </c>
      <c r="AD26" s="161">
        <v>1.3</v>
      </c>
      <c r="AE26" s="161">
        <v>1.5</v>
      </c>
      <c r="AF26" s="161">
        <v>0</v>
      </c>
      <c r="AG26" s="161">
        <v>100</v>
      </c>
      <c r="AH26" s="161">
        <v>1.6866274000000001</v>
      </c>
      <c r="AI26" s="159"/>
      <c r="AJ26" s="161" t="s">
        <v>233</v>
      </c>
      <c r="AK26" s="161">
        <v>320</v>
      </c>
      <c r="AL26" s="161">
        <v>400</v>
      </c>
      <c r="AM26" s="161">
        <v>0</v>
      </c>
      <c r="AN26" s="161">
        <v>1000</v>
      </c>
      <c r="AO26" s="161">
        <v>549.95770000000005</v>
      </c>
      <c r="AP26" s="159"/>
      <c r="AQ26" s="161" t="s">
        <v>13</v>
      </c>
      <c r="AR26" s="161">
        <v>2</v>
      </c>
      <c r="AS26" s="161">
        <v>2.4</v>
      </c>
      <c r="AT26" s="161">
        <v>0</v>
      </c>
      <c r="AU26" s="161">
        <v>0</v>
      </c>
      <c r="AV26" s="161">
        <v>4.4408820000000002</v>
      </c>
      <c r="AW26" s="159"/>
      <c r="AX26" s="161" t="s">
        <v>14</v>
      </c>
      <c r="AY26" s="161">
        <v>0</v>
      </c>
      <c r="AZ26" s="161">
        <v>0</v>
      </c>
      <c r="BA26" s="161">
        <v>5</v>
      </c>
      <c r="BB26" s="161">
        <v>0</v>
      </c>
      <c r="BC26" s="161">
        <v>2.1234305</v>
      </c>
      <c r="BD26" s="159"/>
      <c r="BE26" s="161" t="s">
        <v>15</v>
      </c>
      <c r="BF26" s="161">
        <v>0</v>
      </c>
      <c r="BG26" s="161">
        <v>0</v>
      </c>
      <c r="BH26" s="161">
        <v>30</v>
      </c>
      <c r="BI26" s="161">
        <v>0</v>
      </c>
      <c r="BJ26" s="161">
        <v>1.3261769000000001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9"/>
      <c r="H34" s="65" t="s">
        <v>236</v>
      </c>
      <c r="I34" s="65"/>
      <c r="J34" s="65"/>
      <c r="K34" s="65"/>
      <c r="L34" s="65"/>
      <c r="M34" s="65"/>
      <c r="N34" s="159"/>
      <c r="O34" s="65" t="s">
        <v>237</v>
      </c>
      <c r="P34" s="65"/>
      <c r="Q34" s="65"/>
      <c r="R34" s="65"/>
      <c r="S34" s="65"/>
      <c r="T34" s="65"/>
      <c r="U34" s="159"/>
      <c r="V34" s="65" t="s">
        <v>238</v>
      </c>
      <c r="W34" s="65"/>
      <c r="X34" s="65"/>
      <c r="Y34" s="65"/>
      <c r="Z34" s="65"/>
      <c r="AA34" s="65"/>
      <c r="AB34" s="159"/>
      <c r="AC34" s="65" t="s">
        <v>239</v>
      </c>
      <c r="AD34" s="65"/>
      <c r="AE34" s="65"/>
      <c r="AF34" s="65"/>
      <c r="AG34" s="65"/>
      <c r="AH34" s="65"/>
      <c r="AI34" s="159"/>
      <c r="AJ34" s="65" t="s">
        <v>240</v>
      </c>
      <c r="AK34" s="65"/>
      <c r="AL34" s="65"/>
      <c r="AM34" s="65"/>
      <c r="AN34" s="65"/>
      <c r="AO34" s="65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600</v>
      </c>
      <c r="C36" s="161">
        <v>750</v>
      </c>
      <c r="D36" s="161">
        <v>0</v>
      </c>
      <c r="E36" s="161">
        <v>2000</v>
      </c>
      <c r="F36" s="161">
        <v>381.33762000000002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1120.5581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4850.8525</v>
      </c>
      <c r="U36" s="159"/>
      <c r="V36" s="161" t="s">
        <v>20</v>
      </c>
      <c r="W36" s="161">
        <v>0</v>
      </c>
      <c r="X36" s="161">
        <v>0</v>
      </c>
      <c r="Y36" s="161">
        <v>3500</v>
      </c>
      <c r="Z36" s="161">
        <v>0</v>
      </c>
      <c r="AA36" s="161">
        <v>3157.7566000000002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74.47578</v>
      </c>
      <c r="AI36" s="159"/>
      <c r="AJ36" s="161" t="s">
        <v>22</v>
      </c>
      <c r="AK36" s="161">
        <v>305</v>
      </c>
      <c r="AL36" s="161">
        <v>370</v>
      </c>
      <c r="AM36" s="161">
        <v>0</v>
      </c>
      <c r="AN36" s="161">
        <v>350</v>
      </c>
      <c r="AO36" s="161">
        <v>130.48099999999999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3"/>
      <c r="BL43" s="63"/>
      <c r="BM43" s="63"/>
      <c r="BN43" s="63"/>
      <c r="BO43" s="63"/>
      <c r="BP43" s="63"/>
    </row>
    <row r="44" spans="1:68">
      <c r="A44" s="65" t="s">
        <v>242</v>
      </c>
      <c r="B44" s="65"/>
      <c r="C44" s="65"/>
      <c r="D44" s="65"/>
      <c r="E44" s="65"/>
      <c r="F44" s="65"/>
      <c r="G44" s="159"/>
      <c r="H44" s="65" t="s">
        <v>243</v>
      </c>
      <c r="I44" s="65"/>
      <c r="J44" s="65"/>
      <c r="K44" s="65"/>
      <c r="L44" s="65"/>
      <c r="M44" s="65"/>
      <c r="N44" s="159"/>
      <c r="O44" s="65" t="s">
        <v>244</v>
      </c>
      <c r="P44" s="65"/>
      <c r="Q44" s="65"/>
      <c r="R44" s="65"/>
      <c r="S44" s="65"/>
      <c r="T44" s="65"/>
      <c r="U44" s="159"/>
      <c r="V44" s="65" t="s">
        <v>245</v>
      </c>
      <c r="W44" s="65"/>
      <c r="X44" s="65"/>
      <c r="Y44" s="65"/>
      <c r="Z44" s="65"/>
      <c r="AA44" s="65"/>
      <c r="AB44" s="159"/>
      <c r="AC44" s="65" t="s">
        <v>246</v>
      </c>
      <c r="AD44" s="65"/>
      <c r="AE44" s="65"/>
      <c r="AF44" s="65"/>
      <c r="AG44" s="65"/>
      <c r="AH44" s="65"/>
      <c r="AI44" s="159"/>
      <c r="AJ44" s="65" t="s">
        <v>247</v>
      </c>
      <c r="AK44" s="65"/>
      <c r="AL44" s="65"/>
      <c r="AM44" s="65"/>
      <c r="AN44" s="65"/>
      <c r="AO44" s="65"/>
      <c r="AP44" s="159"/>
      <c r="AQ44" s="65" t="s">
        <v>248</v>
      </c>
      <c r="AR44" s="65"/>
      <c r="AS44" s="65"/>
      <c r="AT44" s="65"/>
      <c r="AU44" s="65"/>
      <c r="AV44" s="65"/>
      <c r="AW44" s="159"/>
      <c r="AX44" s="65" t="s">
        <v>249</v>
      </c>
      <c r="AY44" s="65"/>
      <c r="AZ44" s="65"/>
      <c r="BA44" s="65"/>
      <c r="BB44" s="65"/>
      <c r="BC44" s="65"/>
      <c r="BD44" s="159"/>
      <c r="BE44" s="65" t="s">
        <v>250</v>
      </c>
      <c r="BF44" s="65"/>
      <c r="BG44" s="65"/>
      <c r="BH44" s="65"/>
      <c r="BI44" s="65"/>
      <c r="BJ44" s="65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7</v>
      </c>
      <c r="C46" s="161">
        <v>10</v>
      </c>
      <c r="D46" s="161">
        <v>0</v>
      </c>
      <c r="E46" s="161">
        <v>45</v>
      </c>
      <c r="F46" s="161">
        <v>13.533341</v>
      </c>
      <c r="G46" s="159"/>
      <c r="H46" s="161" t="s">
        <v>24</v>
      </c>
      <c r="I46" s="161">
        <v>8</v>
      </c>
      <c r="J46" s="161">
        <v>9</v>
      </c>
      <c r="K46" s="161">
        <v>0</v>
      </c>
      <c r="L46" s="161">
        <v>35</v>
      </c>
      <c r="M46" s="161">
        <v>10.636267999999999</v>
      </c>
      <c r="N46" s="159"/>
      <c r="O46" s="161" t="s">
        <v>251</v>
      </c>
      <c r="P46" s="161">
        <v>600</v>
      </c>
      <c r="Q46" s="161">
        <v>800</v>
      </c>
      <c r="R46" s="161">
        <v>0</v>
      </c>
      <c r="S46" s="161">
        <v>10000</v>
      </c>
      <c r="T46" s="161">
        <v>1075.4491</v>
      </c>
      <c r="U46" s="159"/>
      <c r="V46" s="161" t="s">
        <v>29</v>
      </c>
      <c r="W46" s="161">
        <v>0</v>
      </c>
      <c r="X46" s="161">
        <v>0</v>
      </c>
      <c r="Y46" s="161">
        <v>3</v>
      </c>
      <c r="Z46" s="161">
        <v>10</v>
      </c>
      <c r="AA46" s="161">
        <v>5.2755557000000002E-2</v>
      </c>
      <c r="AB46" s="159"/>
      <c r="AC46" s="161" t="s">
        <v>25</v>
      </c>
      <c r="AD46" s="161">
        <v>0</v>
      </c>
      <c r="AE46" s="161">
        <v>0</v>
      </c>
      <c r="AF46" s="161">
        <v>4</v>
      </c>
      <c r="AG46" s="161">
        <v>11</v>
      </c>
      <c r="AH46" s="161">
        <v>4.4139657000000003</v>
      </c>
      <c r="AI46" s="159"/>
      <c r="AJ46" s="161" t="s">
        <v>26</v>
      </c>
      <c r="AK46" s="161">
        <v>95</v>
      </c>
      <c r="AL46" s="161">
        <v>150</v>
      </c>
      <c r="AM46" s="161">
        <v>0</v>
      </c>
      <c r="AN46" s="161">
        <v>2400</v>
      </c>
      <c r="AO46" s="161">
        <v>81.597724999999997</v>
      </c>
      <c r="AP46" s="159"/>
      <c r="AQ46" s="161" t="s">
        <v>27</v>
      </c>
      <c r="AR46" s="161">
        <v>50</v>
      </c>
      <c r="AS46" s="161">
        <v>60</v>
      </c>
      <c r="AT46" s="161">
        <v>0</v>
      </c>
      <c r="AU46" s="161">
        <v>400</v>
      </c>
      <c r="AV46" s="161">
        <v>70.922669999999997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24:F24"/>
    <mergeCell ref="H24:M24"/>
    <mergeCell ref="O24:T24"/>
    <mergeCell ref="V24:AA24"/>
    <mergeCell ref="AJ34:AO34"/>
    <mergeCell ref="A33:AO33"/>
    <mergeCell ref="AC24:AH24"/>
    <mergeCell ref="AX24:BC24"/>
    <mergeCell ref="BE24:BJ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7" customFormat="1">
      <c r="A2" s="157" t="s">
        <v>281</v>
      </c>
      <c r="B2" s="157" t="s">
        <v>282</v>
      </c>
      <c r="C2" s="157" t="s">
        <v>278</v>
      </c>
      <c r="D2" s="157">
        <v>63</v>
      </c>
      <c r="E2" s="157">
        <v>2048.491</v>
      </c>
      <c r="F2" s="157">
        <v>384.11860000000001</v>
      </c>
      <c r="G2" s="157">
        <v>29.847351</v>
      </c>
      <c r="H2" s="157">
        <v>21.290037000000002</v>
      </c>
      <c r="I2" s="157">
        <v>8.5573130000000006</v>
      </c>
      <c r="J2" s="157">
        <v>58.769775000000003</v>
      </c>
      <c r="K2" s="157">
        <v>44.006836</v>
      </c>
      <c r="L2" s="157">
        <v>14.762941</v>
      </c>
      <c r="M2" s="157">
        <v>26.643865999999999</v>
      </c>
      <c r="N2" s="157">
        <v>2.1109342999999998</v>
      </c>
      <c r="O2" s="157">
        <v>11.7028265</v>
      </c>
      <c r="P2" s="157">
        <v>801.82135000000005</v>
      </c>
      <c r="Q2" s="157">
        <v>22.610910000000001</v>
      </c>
      <c r="R2" s="157">
        <v>459.67432000000002</v>
      </c>
      <c r="S2" s="157">
        <v>37.424232000000003</v>
      </c>
      <c r="T2" s="157">
        <v>5067</v>
      </c>
      <c r="U2" s="157">
        <v>1.5920841999999999</v>
      </c>
      <c r="V2" s="157">
        <v>14.492336</v>
      </c>
      <c r="W2" s="157">
        <v>224.80804000000001</v>
      </c>
      <c r="X2" s="157">
        <v>102.54575</v>
      </c>
      <c r="Y2" s="157">
        <v>1.6598713</v>
      </c>
      <c r="Z2" s="157">
        <v>1.0520309000000001</v>
      </c>
      <c r="AA2" s="157">
        <v>17.166119999999999</v>
      </c>
      <c r="AB2" s="157">
        <v>1.6866274000000001</v>
      </c>
      <c r="AC2" s="157">
        <v>549.95770000000005</v>
      </c>
      <c r="AD2" s="157">
        <v>4.4408820000000002</v>
      </c>
      <c r="AE2" s="157">
        <v>2.1234305</v>
      </c>
      <c r="AF2" s="157">
        <v>1.3261769000000001</v>
      </c>
      <c r="AG2" s="157">
        <v>381.33762000000002</v>
      </c>
      <c r="AH2" s="157">
        <v>282.64816000000002</v>
      </c>
      <c r="AI2" s="157">
        <v>98.689445000000006</v>
      </c>
      <c r="AJ2" s="157">
        <v>1120.5581</v>
      </c>
      <c r="AK2" s="157">
        <v>4850.8525</v>
      </c>
      <c r="AL2" s="157">
        <v>74.47578</v>
      </c>
      <c r="AM2" s="157">
        <v>3157.7566000000002</v>
      </c>
      <c r="AN2" s="157">
        <v>130.48099999999999</v>
      </c>
      <c r="AO2" s="157">
        <v>13.533341</v>
      </c>
      <c r="AP2" s="157">
        <v>11.846970000000001</v>
      </c>
      <c r="AQ2" s="157">
        <v>1.6863718000000001</v>
      </c>
      <c r="AR2" s="157">
        <v>10.636267999999999</v>
      </c>
      <c r="AS2" s="157">
        <v>1075.4491</v>
      </c>
      <c r="AT2" s="157">
        <v>5.2755557000000002E-2</v>
      </c>
      <c r="AU2" s="157">
        <v>4.4139657000000003</v>
      </c>
      <c r="AV2" s="157">
        <v>81.597724999999997</v>
      </c>
      <c r="AW2" s="157">
        <v>70.922669999999997</v>
      </c>
      <c r="AX2" s="157">
        <v>0.10798264</v>
      </c>
      <c r="AY2" s="157">
        <v>0.7574786</v>
      </c>
      <c r="AZ2" s="157">
        <v>119.70466999999999</v>
      </c>
      <c r="BA2" s="157">
        <v>18.588276</v>
      </c>
      <c r="BB2" s="157">
        <v>5.0483950000000002</v>
      </c>
      <c r="BC2" s="157">
        <v>5.928782</v>
      </c>
      <c r="BD2" s="157">
        <v>7.6035009999999996</v>
      </c>
      <c r="BE2" s="157">
        <v>0.673543</v>
      </c>
      <c r="BF2" s="157">
        <v>3.8069518000000002</v>
      </c>
      <c r="BG2" s="157">
        <v>2.7754896000000001E-3</v>
      </c>
      <c r="BH2" s="157">
        <v>3.4523526999999999E-3</v>
      </c>
      <c r="BI2" s="157">
        <v>2.6393779999999999E-3</v>
      </c>
      <c r="BJ2" s="157">
        <v>2.4523875000000001E-2</v>
      </c>
      <c r="BK2" s="157">
        <v>2.1349920000000001E-4</v>
      </c>
      <c r="BL2" s="157">
        <v>0.26448845999999998</v>
      </c>
      <c r="BM2" s="157">
        <v>3.3041744</v>
      </c>
      <c r="BN2" s="157">
        <v>1.1265544999999999</v>
      </c>
      <c r="BO2" s="157">
        <v>51.119537000000001</v>
      </c>
      <c r="BP2" s="157">
        <v>9.9682729999999999</v>
      </c>
      <c r="BQ2" s="157">
        <v>16.658821</v>
      </c>
      <c r="BR2" s="157">
        <v>55.774375999999997</v>
      </c>
      <c r="BS2" s="157">
        <v>14.211406</v>
      </c>
      <c r="BT2" s="157">
        <v>13.592463499999999</v>
      </c>
      <c r="BU2" s="157">
        <v>5.1381066000000003E-2</v>
      </c>
      <c r="BV2" s="157">
        <v>1.860382E-2</v>
      </c>
      <c r="BW2" s="157">
        <v>0.86170690000000005</v>
      </c>
      <c r="BX2" s="157">
        <v>1.0247413999999999</v>
      </c>
      <c r="BY2" s="157">
        <v>5.4007720000000002E-2</v>
      </c>
      <c r="BZ2" s="157">
        <v>3.7165172000000002E-4</v>
      </c>
      <c r="CA2" s="157">
        <v>0.32539194999999999</v>
      </c>
      <c r="CB2" s="157">
        <v>6.0619563E-3</v>
      </c>
      <c r="CC2" s="157">
        <v>9.3595824999999994E-2</v>
      </c>
      <c r="CD2" s="157">
        <v>0.77162032999999997</v>
      </c>
      <c r="CE2" s="157">
        <v>3.5073846999999998E-2</v>
      </c>
      <c r="CF2" s="157">
        <v>0.15713178999999999</v>
      </c>
      <c r="CG2" s="157">
        <v>2.4750000000000001E-7</v>
      </c>
      <c r="CH2" s="157">
        <v>2.0657305000000001E-2</v>
      </c>
      <c r="CI2" s="157">
        <v>6.3704499999999997E-3</v>
      </c>
      <c r="CJ2" s="157">
        <v>1.7097484999999999</v>
      </c>
      <c r="CK2" s="157">
        <v>8.3618849999999995E-3</v>
      </c>
      <c r="CL2" s="157">
        <v>0.45575369999999998</v>
      </c>
      <c r="CM2" s="157">
        <v>3.0867754999999999</v>
      </c>
      <c r="CN2" s="157">
        <v>2037.0410999999999</v>
      </c>
      <c r="CO2" s="157">
        <v>3537.4450000000002</v>
      </c>
      <c r="CP2" s="157">
        <v>1566.1376</v>
      </c>
      <c r="CQ2" s="157">
        <v>659.03723000000002</v>
      </c>
      <c r="CR2" s="157">
        <v>383.66363999999999</v>
      </c>
      <c r="CS2" s="157">
        <v>473.58699999999999</v>
      </c>
      <c r="CT2" s="157">
        <v>2019.0168000000001</v>
      </c>
      <c r="CU2" s="157">
        <v>1041.9462000000001</v>
      </c>
      <c r="CV2" s="157">
        <v>1542.9491</v>
      </c>
      <c r="CW2" s="157">
        <v>1115.2787000000001</v>
      </c>
      <c r="CX2" s="157">
        <v>372.69556</v>
      </c>
      <c r="CY2" s="157">
        <v>2813.3353999999999</v>
      </c>
      <c r="CZ2" s="157">
        <v>1132.6396</v>
      </c>
      <c r="DA2" s="157">
        <v>2982.1583999999998</v>
      </c>
      <c r="DB2" s="157">
        <v>3151.9573</v>
      </c>
      <c r="DC2" s="157">
        <v>3968.3490000000002</v>
      </c>
      <c r="DD2" s="157">
        <v>6050.2255999999998</v>
      </c>
      <c r="DE2" s="157">
        <v>1164.7968000000001</v>
      </c>
      <c r="DF2" s="157">
        <v>3604.114</v>
      </c>
      <c r="DG2" s="157">
        <v>1385.6433999999999</v>
      </c>
      <c r="DH2" s="157">
        <v>51.603465999999997</v>
      </c>
      <c r="DI2" s="157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18.588276</v>
      </c>
      <c r="B6">
        <f>BB2</f>
        <v>5.0483950000000002</v>
      </c>
      <c r="C6">
        <f>BC2</f>
        <v>5.928782</v>
      </c>
      <c r="D6">
        <f>BD2</f>
        <v>7.6035009999999996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9" sqref="G9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21090</v>
      </c>
      <c r="C2" s="56">
        <f ca="1">YEAR(TODAY())-YEAR(B2)+IF(TODAY()&gt;=DATE(YEAR(TODAY()),MONTH(B2),DAY(B2)),0,-1)</f>
        <v>63</v>
      </c>
      <c r="E2" s="52">
        <v>160.4</v>
      </c>
      <c r="F2" s="53" t="s">
        <v>39</v>
      </c>
      <c r="G2" s="52">
        <v>62.6</v>
      </c>
      <c r="H2" s="51" t="s">
        <v>41</v>
      </c>
      <c r="I2" s="70">
        <f>ROUND(G3/E3^2,1)</f>
        <v>24.3</v>
      </c>
    </row>
    <row r="3" spans="1:9">
      <c r="E3" s="51">
        <f>E2/100</f>
        <v>1.6040000000000001</v>
      </c>
      <c r="F3" s="51" t="s">
        <v>40</v>
      </c>
      <c r="G3" s="51">
        <f>G2</f>
        <v>62.6</v>
      </c>
      <c r="H3" s="51" t="s">
        <v>41</v>
      </c>
      <c r="I3" s="70"/>
    </row>
    <row r="4" spans="1:9">
      <c r="A4" t="s">
        <v>273</v>
      </c>
    </row>
    <row r="5" spans="1:9">
      <c r="B5" s="60">
        <v>44152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이은상, ID : H1900502)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2021년 01월 13일 10:34:46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44152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63</v>
      </c>
      <c r="G12" s="92"/>
      <c r="H12" s="92"/>
      <c r="I12" s="92"/>
      <c r="K12" s="121">
        <f>'개인정보 및 신체계측 입력'!E2</f>
        <v>160.4</v>
      </c>
      <c r="L12" s="122"/>
      <c r="M12" s="115">
        <f>'개인정보 및 신체계측 입력'!G2</f>
        <v>62.6</v>
      </c>
      <c r="N12" s="116"/>
      <c r="O12" s="111" t="s">
        <v>271</v>
      </c>
      <c r="P12" s="105"/>
      <c r="Q12" s="88">
        <f>'개인정보 및 신체계측 입력'!I2</f>
        <v>24.3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이은상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81.254000000000005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6.3140000000000001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12.432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6.5</v>
      </c>
      <c r="L72" s="36" t="s">
        <v>53</v>
      </c>
      <c r="M72" s="36">
        <f>ROUND('DRIs DATA'!K8,1)</f>
        <v>6.7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61.29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120.77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102.55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112.44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47.67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323.39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135.33000000000001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2021-01-13T02:12:00Z</dcterms:modified>
</cp:coreProperties>
</file>