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<sst xmlns="http://schemas.openxmlformats.org/spreadsheetml/2006/main" count="692" uniqueCount="283">
  <si>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</si>
  <si>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</si>
  <si>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</si>
  <si>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</si>
  <si>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</si>
  <si>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</si>
  <si>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</si>
  <si>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</si>
  <si>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</si>
  <si>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</si>
  <si>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</si>
  <si>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</si>
  <si>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</si>
  <si>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</si>
  <si>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</si>
  <si>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</si>
  <si>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</si>
  <si>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</si>
  <si>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</si>
  <si>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</si>
  <si>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</si>
  <si>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</si>
  <si>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</si>
  <si>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</si>
  <si>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</si>
  <si>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</si>
  <si>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</si>
  <si>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</si>
  <si>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</si>
  <si>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</si>
  <si>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</si>
  <si>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</si>
  <si>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</si>
  <si>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</si>
  <si>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</si>
  <si>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</si>
  <si>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</si>
  <si>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</si>
  <si>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</si>
  <si>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</si>
  <si>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</si>
  <si>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</si>
  <si>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</si>
  <si>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</si>
  <si>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</si>
  <si>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</si>
  <si>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</si>
  <si>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</si>
  <si>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</si>
  <si>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</si>
  <si>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</si>
  <si>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</si>
  <si>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</si>
  <si>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</si>
  <si>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</si>
  <si>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</si>
  <si>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</si>
  <si>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</si>
  <si>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</si>
  <si>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</si>
  <si>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</si>
  <si>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</si>
  <si>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</si>
  <si>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</si>
  <si>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</si>
  <si>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</si>
  <si>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</si>
  <si>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</si>
  <si>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</si>
  <si>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</si>
  <si>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</si>
  <si>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</si>
  <si>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</si>
  <si>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</si>
  <si>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</si>
  <si>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</si>
  <si>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</si>
  <si>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</si>
  <si>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</si>
  <si>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</si>
  <si>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</si>
  <si>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</si>
  <si>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</si>
  <si>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</si>
  <si>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</si>
  <si>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</si>
  <si>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</si>
  <si>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</si>
  <si>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</si>
  <si>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</si>
  <si>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</si>
  <si>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</si>
  <si>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</si>
  <si>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</si>
  <si>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</si>
  <si>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</si>
  <si>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</si>
  <si>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</si>
  <si>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</si>
  <si>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</si>
  <si>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</si>
  <si>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</si>
  <si>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</si>
  <si>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</si>
  <si>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</si>
  <si>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</si>
  <si>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</si>
  <si>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</si>
  <si>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</si>
  <si>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</si>
  <si>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</si>
  <si>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</si>
  <si>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</si>
  <si>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</si>
  <si>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</si>
  <si>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</si>
  <si>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</si>
  <si>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</si>
  <si>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</si>
  <si>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</si>
  <si>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</si>
  <si>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</si>
  <si>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</si>
  <si>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</si>
  <si>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</si>
  <si>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</si>
  <si>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</si>
  <si>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</si>
  <si>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</si>
  <si>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</si>
  <si>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</si>
  <si>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</si>
  <si>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</si>
  <si>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</si>
  <si>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</si>
  <si>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</si>
  <si>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</si>
  <si>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</si>
  <si>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</si>
  <si>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</si>
  <si>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</si>
  <si>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</si>
  <si>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</si>
  <si>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</si>
  <si>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</si>
  <si>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</si>
  <si>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</si>
  <si>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</si>
  <si>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</si>
  <si>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</si>
  <si>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</si>
  <si>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</si>
  <si>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</si>
  <si>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</si>
  <si>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</si>
  <si>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</si>
  <si>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</si>
  <si>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</si>
  <si>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</si>
  <si>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</si>
  <si>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</si>
  <si>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</si>
  <si>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</si>
  <si>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</si>
  <si>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</si>
  <si>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</si>
  <si>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</si>
  <si>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</si>
  <si>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</si>
  <si>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</si>
  <si>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</si>
  <si>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</si>
  <si>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</si>
  <si>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</si>
  <si>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</si>
  <si>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</si>
  <si>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</si>
  <si>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</si>
  <si>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</si>
  <si>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</si>
  <si>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</si>
  <si>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</si>
  <si>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</si>
  <si>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</si>
  <si>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</si>
  <si>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</si>
  <si>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</si>
  <si>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</si>
  <si>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</si>
  <si>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</si>
  <si>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</si>
  <si>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</si>
  <si>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</si>
  <si>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</si>
  <si>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</si>
  <si>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</si>
  <si>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</si>
  <si>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</si>
  <si>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</si>
  <si>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</si>
  <si>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</si>
  <si>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</si>
  <si>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</si>
  <si>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</si>
  <si>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</si>
  <si>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</si>
  <si>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</si>
  <si>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</si>
  <si>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</si>
  <si>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</si>
  <si>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</si>
  <si>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</si>
  <si>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</si>
  <si>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</si>
  <si>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</si>
  <si>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</si>
  <si>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</si>
  <si>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</si>
  <si>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</si>
  <si>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</si>
  <si>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</si>
  <si>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</si>
  <si>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</si>
  <si>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</si>
  <si>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</si>
  <si>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</si>
  <si>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</si>
  <si>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</si>
  <si>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</si>
  <si>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</si>
  <si>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</si>
  <si>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</si>
  <si>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</si>
  <si>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</si>
  <si>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</si>
  <si>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</si>
  <si>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</si>
  <si>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</si>
  <si>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</si>
  <si>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</si>
  <si>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</si>
  <si>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</si>
  <si>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</si>
  <si>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</si>
  <si>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</si>
  <si>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</si>
  <si>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</si>
  <si>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</si>
  <si>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</si>
  <si>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</si>
  <si>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</si>
  <si>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</si>
  <si>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</si>
  <si>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</si>
  <si>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</si>
  <si>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</si>
  <si>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</si>
  <si>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</si>
  <si>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</si>
  <si>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</si>
  <si>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</si>
  <si>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</si>
  <si>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</si>
  <si>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</si>
  <si>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</si>
  <si>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</si>
  <si>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</si>
  <si>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</si>
  <si>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</si>
  <si>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</si>
  <si>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</si>
  <si>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</si>
  <si>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</si>
  <si>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</si>
  <si>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</si>
  <si>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</si>
  <si>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</si>
  <si>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</si>
  <si>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주철형, ID : H1900507)</t>
  </si>
  <si>
    <t>2021년 01월 15일 13:50:49</t>
  </si>
  <si>
    <t>H1900507</t>
  </si>
  <si>
    <t>주철형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</si>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</sst>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57.622013000000003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2.8599535999999999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2.0785756000000002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1120.2828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3828.3544999999999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311.05790000000002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141.39556999999999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9.6459480000000006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824.06479999999999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2.8341683999999999E-2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3.1060840000000001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28.204367000000001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127.42491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64.630129999999994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14.391999999999999</c:v>
                </c:pt>
                <c:pt idx="1">
                  <c:v>11.542999999999999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11.96048</c:v>
                </c:pt>
                <c:pt idx="1">
                  <c:v>11.918041000000001</c:v>
                </c:pt>
                <c:pt idx="2">
                  <c:v>9.8699659999999998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794.00760000000002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19.926939000000001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72.463999999999999</c:v>
                </c:pt>
                <c:pt idx="1">
                  <c:v>10.654999999999999</c:v>
                </c:pt>
                <c:pt idx="2">
                  <c:v>16.881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1516.4413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185.9922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672.18389999999999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4.4876503999999997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7021.8739999999998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14.807254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1.6374352999999999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391.17399999999998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1.624163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15.267795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1.6374352999999999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699.85846000000004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8.0536300000000001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주철형, ID : H1900507)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13:50:49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1516.4413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57.622013000000003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28.204367000000001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72.463999999999999</v>
      </c>
      <c r="G8" s="59">
        <f>'DRIs DATA 입력'!G8</f>
        <v>10.654999999999999</v>
      </c>
      <c r="H8" s="59">
        <f>'DRIs DATA 입력'!H8</f>
        <v>16.881</v>
      </c>
      <c r="I8" s="46"/>
      <c r="J8" s="59" t="s">
        <v>216</v>
      </c>
      <c r="K8" s="59">
        <f>'DRIs DATA 입력'!K8</f>
        <v>14.391999999999999</v>
      </c>
      <c r="L8" s="59">
        <f>'DRIs DATA 입력'!L8</f>
        <v>11.542999999999999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794.00760000000002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19.926939000000001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4.4876503999999997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391.17399999999998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185.9922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1.7357400000000001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1.624163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15.267795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1.6374352999999999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699.85846000000004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8.0536300000000001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2.8599535999999999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2.0785756000000002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672.18389999999999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1120.2828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7021.8739999999998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3828.3544999999999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311.05790000000002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141.39556999999999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14.807254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9.6459480000000006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824.06479999999999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2.8341683999999999E-2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3.1060840000000001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127.42491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64.630129999999994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8"/>
      <c r="E4" s="65" t="s">
        <v>198</v>
      </c>
      <c r="F4" s="66"/>
      <c r="G4" s="66"/>
      <c r="H4" s="67"/>
      <c r="I4" s="158"/>
      <c r="J4" s="65" t="s">
        <v>199</v>
      </c>
      <c r="K4" s="66"/>
      <c r="L4" s="67"/>
      <c r="M4" s="158"/>
      <c r="N4" s="68" t="s">
        <v>200</v>
      </c>
      <c r="O4" s="68"/>
      <c r="P4" s="68"/>
      <c r="Q4" s="68"/>
      <c r="R4" s="68"/>
      <c r="S4" s="68"/>
      <c r="T4" s="158"/>
      <c r="U4" s="68" t="s">
        <v>201</v>
      </c>
      <c r="V4" s="68"/>
      <c r="W4" s="68"/>
      <c r="X4" s="68"/>
      <c r="Y4" s="68"/>
      <c r="Z4" s="68"/>
      <c r="AA4" s="158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>
      <c r="A6" s="160" t="s">
        <v>56</v>
      </c>
      <c r="B6" s="160">
        <v>2200</v>
      </c>
      <c r="C6" s="160">
        <v>1516.4413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57.622013000000003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28.204367000000001</v>
      </c>
      <c r="AA6" s="158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>
      <c r="A8" s="158"/>
      <c r="B8" s="158"/>
      <c r="C8" s="158"/>
      <c r="D8" s="158"/>
      <c r="E8" s="160" t="s">
        <v>216</v>
      </c>
      <c r="F8" s="160">
        <v>72.463999999999999</v>
      </c>
      <c r="G8" s="160">
        <v>10.654999999999999</v>
      </c>
      <c r="H8" s="160">
        <v>16.881</v>
      </c>
      <c r="I8" s="158"/>
      <c r="J8" s="160" t="s">
        <v>216</v>
      </c>
      <c r="K8" s="160">
        <v>14.391999999999999</v>
      </c>
      <c r="L8" s="160">
        <v>11.542999999999999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8"/>
      <c r="H14" s="68" t="s">
        <v>219</v>
      </c>
      <c r="I14" s="68"/>
      <c r="J14" s="68"/>
      <c r="K14" s="68"/>
      <c r="L14" s="68"/>
      <c r="M14" s="68"/>
      <c r="N14" s="158"/>
      <c r="O14" s="68" t="s">
        <v>220</v>
      </c>
      <c r="P14" s="68"/>
      <c r="Q14" s="68"/>
      <c r="R14" s="68"/>
      <c r="S14" s="68"/>
      <c r="T14" s="68"/>
      <c r="U14" s="158"/>
      <c r="V14" s="68" t="s">
        <v>221</v>
      </c>
      <c r="W14" s="68"/>
      <c r="X14" s="68"/>
      <c r="Y14" s="68"/>
      <c r="Z14" s="68"/>
      <c r="AA14" s="68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794.00760000000002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19.926939000000001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4.4876503999999997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391.17399999999998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8"/>
      <c r="H24" s="68" t="s">
        <v>225</v>
      </c>
      <c r="I24" s="68"/>
      <c r="J24" s="68"/>
      <c r="K24" s="68"/>
      <c r="L24" s="68"/>
      <c r="M24" s="68"/>
      <c r="N24" s="158"/>
      <c r="O24" s="68" t="s">
        <v>226</v>
      </c>
      <c r="P24" s="68"/>
      <c r="Q24" s="68"/>
      <c r="R24" s="68"/>
      <c r="S24" s="68"/>
      <c r="T24" s="68"/>
      <c r="U24" s="158"/>
      <c r="V24" s="68" t="s">
        <v>227</v>
      </c>
      <c r="W24" s="68"/>
      <c r="X24" s="68"/>
      <c r="Y24" s="68"/>
      <c r="Z24" s="68"/>
      <c r="AA24" s="68"/>
      <c r="AB24" s="158"/>
      <c r="AC24" s="68" t="s">
        <v>228</v>
      </c>
      <c r="AD24" s="68"/>
      <c r="AE24" s="68"/>
      <c r="AF24" s="68"/>
      <c r="AG24" s="68"/>
      <c r="AH24" s="68"/>
      <c r="AI24" s="158"/>
      <c r="AJ24" s="68" t="s">
        <v>229</v>
      </c>
      <c r="AK24" s="68"/>
      <c r="AL24" s="68"/>
      <c r="AM24" s="68"/>
      <c r="AN24" s="68"/>
      <c r="AO24" s="68"/>
      <c r="AP24" s="158"/>
      <c r="AQ24" s="68" t="s">
        <v>230</v>
      </c>
      <c r="AR24" s="68"/>
      <c r="AS24" s="68"/>
      <c r="AT24" s="68"/>
      <c r="AU24" s="68"/>
      <c r="AV24" s="68"/>
      <c r="AW24" s="158"/>
      <c r="AX24" s="68" t="s">
        <v>231</v>
      </c>
      <c r="AY24" s="68"/>
      <c r="AZ24" s="68"/>
      <c r="BA24" s="68"/>
      <c r="BB24" s="68"/>
      <c r="BC24" s="68"/>
      <c r="BD24" s="158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  <c r="BK25" s="63"/>
      <c r="BL25" s="63"/>
      <c r="BM25" s="63"/>
      <c r="BN25" s="63"/>
      <c r="BO25" s="63"/>
      <c r="BP25" s="63"/>
    </row>
    <row r="26" spans="1:68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185.9922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1.7357400000000001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1.624163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15.267795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1.6374352999999999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699.85846000000004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8.0536300000000001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2.8599535999999999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2.0785756000000002</v>
      </c>
      <c r="BK26" s="63"/>
      <c r="BL26" s="63"/>
      <c r="BM26" s="63"/>
      <c r="BN26" s="63"/>
      <c r="BO26" s="63"/>
      <c r="BP26" s="63"/>
    </row>
    <row r="27" spans="1:68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8"/>
      <c r="H34" s="68" t="s">
        <v>236</v>
      </c>
      <c r="I34" s="68"/>
      <c r="J34" s="68"/>
      <c r="K34" s="68"/>
      <c r="L34" s="68"/>
      <c r="M34" s="68"/>
      <c r="N34" s="158"/>
      <c r="O34" s="68" t="s">
        <v>237</v>
      </c>
      <c r="P34" s="68"/>
      <c r="Q34" s="68"/>
      <c r="R34" s="68"/>
      <c r="S34" s="68"/>
      <c r="T34" s="68"/>
      <c r="U34" s="158"/>
      <c r="V34" s="68" t="s">
        <v>238</v>
      </c>
      <c r="W34" s="68"/>
      <c r="X34" s="68"/>
      <c r="Y34" s="68"/>
      <c r="Z34" s="68"/>
      <c r="AA34" s="68"/>
      <c r="AB34" s="158"/>
      <c r="AC34" s="68" t="s">
        <v>239</v>
      </c>
      <c r="AD34" s="68"/>
      <c r="AE34" s="68"/>
      <c r="AF34" s="68"/>
      <c r="AG34" s="68"/>
      <c r="AH34" s="68"/>
      <c r="AI34" s="158"/>
      <c r="AJ34" s="68" t="s">
        <v>240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63"/>
      <c r="BL34" s="63"/>
      <c r="BM34" s="63"/>
      <c r="BN34" s="63"/>
      <c r="BO34" s="63"/>
      <c r="BP34" s="63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63"/>
      <c r="BL35" s="63"/>
      <c r="BM35" s="63"/>
      <c r="BN35" s="63"/>
      <c r="BO35" s="63"/>
      <c r="BP35" s="63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672.18389999999999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1120.2828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7021.8739999999998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3828.3544999999999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311.05790000000002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141.39556999999999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63"/>
      <c r="BL36" s="63"/>
      <c r="BM36" s="63"/>
      <c r="BN36" s="63"/>
      <c r="BO36" s="63"/>
      <c r="BP36" s="63"/>
    </row>
    <row r="37" spans="1:6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8"/>
      <c r="H44" s="68" t="s">
        <v>243</v>
      </c>
      <c r="I44" s="68"/>
      <c r="J44" s="68"/>
      <c r="K44" s="68"/>
      <c r="L44" s="68"/>
      <c r="M44" s="68"/>
      <c r="N44" s="158"/>
      <c r="O44" s="68" t="s">
        <v>244</v>
      </c>
      <c r="P44" s="68"/>
      <c r="Q44" s="68"/>
      <c r="R44" s="68"/>
      <c r="S44" s="68"/>
      <c r="T44" s="68"/>
      <c r="U44" s="158"/>
      <c r="V44" s="68" t="s">
        <v>245</v>
      </c>
      <c r="W44" s="68"/>
      <c r="X44" s="68"/>
      <c r="Y44" s="68"/>
      <c r="Z44" s="68"/>
      <c r="AA44" s="68"/>
      <c r="AB44" s="158"/>
      <c r="AC44" s="68" t="s">
        <v>246</v>
      </c>
      <c r="AD44" s="68"/>
      <c r="AE44" s="68"/>
      <c r="AF44" s="68"/>
      <c r="AG44" s="68"/>
      <c r="AH44" s="68"/>
      <c r="AI44" s="158"/>
      <c r="AJ44" s="68" t="s">
        <v>247</v>
      </c>
      <c r="AK44" s="68"/>
      <c r="AL44" s="68"/>
      <c r="AM44" s="68"/>
      <c r="AN44" s="68"/>
      <c r="AO44" s="68"/>
      <c r="AP44" s="158"/>
      <c r="AQ44" s="68" t="s">
        <v>248</v>
      </c>
      <c r="AR44" s="68"/>
      <c r="AS44" s="68"/>
      <c r="AT44" s="68"/>
      <c r="AU44" s="68"/>
      <c r="AV44" s="68"/>
      <c r="AW44" s="158"/>
      <c r="AX44" s="68" t="s">
        <v>249</v>
      </c>
      <c r="AY44" s="68"/>
      <c r="AZ44" s="68"/>
      <c r="BA44" s="68"/>
      <c r="BB44" s="68"/>
      <c r="BC44" s="68"/>
      <c r="BD44" s="158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  <c r="BK45" s="63"/>
      <c r="BL45" s="63"/>
      <c r="BM45" s="63"/>
      <c r="BN45" s="63"/>
      <c r="BO45" s="63"/>
      <c r="BP45" s="63"/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14.807254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9.6459480000000006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824.06479999999999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2.8341683999999999E-2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3.1060840000000001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127.42491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64.630129999999994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58</v>
      </c>
      <c r="E2" s="64">
        <v>1516.4413</v>
      </c>
      <c r="F2" s="64">
        <v>247.35101</v>
      </c>
      <c r="G2" s="64">
        <v>36.371017000000002</v>
      </c>
      <c r="H2" s="64">
        <v>18.506810999999999</v>
      </c>
      <c r="I2" s="64">
        <v>17.864205999999999</v>
      </c>
      <c r="J2" s="64">
        <v>57.622013000000003</v>
      </c>
      <c r="K2" s="64">
        <v>30.240088</v>
      </c>
      <c r="L2" s="64">
        <v>27.381927000000001</v>
      </c>
      <c r="M2" s="64">
        <v>28.204367000000001</v>
      </c>
      <c r="N2" s="64">
        <v>2.5387559999999998</v>
      </c>
      <c r="O2" s="64">
        <v>16.653504999999999</v>
      </c>
      <c r="P2" s="64">
        <v>1147.3615</v>
      </c>
      <c r="Q2" s="64">
        <v>30.822144999999999</v>
      </c>
      <c r="R2" s="64">
        <v>794.00760000000002</v>
      </c>
      <c r="S2" s="64">
        <v>129.50094999999999</v>
      </c>
      <c r="T2" s="64">
        <v>7974.08</v>
      </c>
      <c r="U2" s="64">
        <v>4.4876503999999997</v>
      </c>
      <c r="V2" s="64">
        <v>19.926939000000001</v>
      </c>
      <c r="W2" s="64">
        <v>391.17399999999998</v>
      </c>
      <c r="X2" s="64">
        <v>185.9922</v>
      </c>
      <c r="Y2" s="64">
        <v>1.7357400000000001</v>
      </c>
      <c r="Z2" s="64">
        <v>1.624163</v>
      </c>
      <c r="AA2" s="64">
        <v>15.267795</v>
      </c>
      <c r="AB2" s="64">
        <v>1.6374352999999999</v>
      </c>
      <c r="AC2" s="64">
        <v>699.85846000000004</v>
      </c>
      <c r="AD2" s="64">
        <v>8.0536300000000001</v>
      </c>
      <c r="AE2" s="64">
        <v>2.8599535999999999</v>
      </c>
      <c r="AF2" s="64">
        <v>2.0785756000000002</v>
      </c>
      <c r="AG2" s="64">
        <v>672.18389999999999</v>
      </c>
      <c r="AH2" s="64">
        <v>318.49401999999998</v>
      </c>
      <c r="AI2" s="64">
        <v>353.68988000000002</v>
      </c>
      <c r="AJ2" s="64">
        <v>1120.2828</v>
      </c>
      <c r="AK2" s="64">
        <v>7021.8739999999998</v>
      </c>
      <c r="AL2" s="64">
        <v>311.05790000000002</v>
      </c>
      <c r="AM2" s="64">
        <v>3828.3544999999999</v>
      </c>
      <c r="AN2" s="64">
        <v>141.39556999999999</v>
      </c>
      <c r="AO2" s="64">
        <v>14.807254</v>
      </c>
      <c r="AP2" s="64">
        <v>11.812646000000001</v>
      </c>
      <c r="AQ2" s="64">
        <v>2.9946077</v>
      </c>
      <c r="AR2" s="64">
        <v>9.6459480000000006</v>
      </c>
      <c r="AS2" s="64">
        <v>824.06479999999999</v>
      </c>
      <c r="AT2" s="64">
        <v>2.8341683999999999E-2</v>
      </c>
      <c r="AU2" s="64">
        <v>3.1060840000000001</v>
      </c>
      <c r="AV2" s="64">
        <v>127.42491</v>
      </c>
      <c r="AW2" s="64">
        <v>64.630129999999994</v>
      </c>
      <c r="AX2" s="64">
        <v>0.15472913999999999</v>
      </c>
      <c r="AY2" s="64">
        <v>0.72982484000000003</v>
      </c>
      <c r="AZ2" s="64">
        <v>252.83181999999999</v>
      </c>
      <c r="BA2" s="64">
        <v>33.764420000000001</v>
      </c>
      <c r="BB2" s="64">
        <v>11.96048</v>
      </c>
      <c r="BC2" s="64">
        <v>11.918041000000001</v>
      </c>
      <c r="BD2" s="64">
        <v>9.8699659999999998</v>
      </c>
      <c r="BE2" s="64">
        <v>0.66596144000000002</v>
      </c>
      <c r="BF2" s="64">
        <v>2.9365950000000001</v>
      </c>
      <c r="BG2" s="64">
        <v>3.4693620000000001E-3</v>
      </c>
      <c r="BH2" s="64">
        <v>5.5349863999999999E-2</v>
      </c>
      <c r="BI2" s="64">
        <v>4.1590396000000002E-2</v>
      </c>
      <c r="BJ2" s="64">
        <v>0.13196037999999999</v>
      </c>
      <c r="BK2" s="64">
        <v>2.6687400000000001E-4</v>
      </c>
      <c r="BL2" s="64">
        <v>0.55892295000000003</v>
      </c>
      <c r="BM2" s="64">
        <v>6.1792680000000004</v>
      </c>
      <c r="BN2" s="64">
        <v>1.8048131000000001</v>
      </c>
      <c r="BO2" s="64">
        <v>83.63015</v>
      </c>
      <c r="BP2" s="64">
        <v>17.675808</v>
      </c>
      <c r="BQ2" s="64">
        <v>28.700987000000001</v>
      </c>
      <c r="BR2" s="64">
        <v>94.616290000000006</v>
      </c>
      <c r="BS2" s="64">
        <v>17.61356</v>
      </c>
      <c r="BT2" s="64">
        <v>20.635774999999999</v>
      </c>
      <c r="BU2" s="64">
        <v>0.10710529000000001</v>
      </c>
      <c r="BV2" s="64">
        <v>7.9228789999999993E-2</v>
      </c>
      <c r="BW2" s="64">
        <v>1.3646925999999999</v>
      </c>
      <c r="BX2" s="64">
        <v>1.8644254</v>
      </c>
      <c r="BY2" s="64">
        <v>0.22105183</v>
      </c>
      <c r="BZ2" s="64">
        <v>1.0154404E-3</v>
      </c>
      <c r="CA2" s="64">
        <v>0.72703879999999999</v>
      </c>
      <c r="CB2" s="64">
        <v>7.6914239999999995E-2</v>
      </c>
      <c r="CC2" s="64">
        <v>0.88139049999999997</v>
      </c>
      <c r="CD2" s="64">
        <v>2.645391</v>
      </c>
      <c r="CE2" s="64">
        <v>4.3833896999999997E-2</v>
      </c>
      <c r="CF2" s="64">
        <v>0.28576373999999999</v>
      </c>
      <c r="CG2" s="64">
        <v>4.9500000000000003E-7</v>
      </c>
      <c r="CH2" s="64">
        <v>0.19348122000000001</v>
      </c>
      <c r="CI2" s="64">
        <v>6.3703726000000002E-3</v>
      </c>
      <c r="CJ2" s="64">
        <v>3.2647645000000001</v>
      </c>
      <c r="CK2" s="64">
        <v>6.8967009999999999E-3</v>
      </c>
      <c r="CL2" s="64">
        <v>1.2675204</v>
      </c>
      <c r="CM2" s="64">
        <v>5.7045965000000001</v>
      </c>
      <c r="CN2" s="64">
        <v>1772.5664999999999</v>
      </c>
      <c r="CO2" s="64">
        <v>3173.0176000000001</v>
      </c>
      <c r="CP2" s="64">
        <v>1927.2762</v>
      </c>
      <c r="CQ2" s="64">
        <v>737.53909999999996</v>
      </c>
      <c r="CR2" s="64">
        <v>319.59987999999998</v>
      </c>
      <c r="CS2" s="64">
        <v>381.77515</v>
      </c>
      <c r="CT2" s="64">
        <v>1751.5808</v>
      </c>
      <c r="CU2" s="64">
        <v>1189.0605</v>
      </c>
      <c r="CV2" s="64">
        <v>1235.9884999999999</v>
      </c>
      <c r="CW2" s="64">
        <v>1317.846</v>
      </c>
      <c r="CX2" s="64">
        <v>382.89163000000002</v>
      </c>
      <c r="CY2" s="64">
        <v>2239.7689999999998</v>
      </c>
      <c r="CZ2" s="64">
        <v>1364.5154</v>
      </c>
      <c r="DA2" s="64">
        <v>2561.3562000000002</v>
      </c>
      <c r="DB2" s="64">
        <v>2436.6846</v>
      </c>
      <c r="DC2" s="64">
        <v>3683.9380000000001</v>
      </c>
      <c r="DD2" s="64">
        <v>6176.415</v>
      </c>
      <c r="DE2" s="64">
        <v>1296.7052000000001</v>
      </c>
      <c r="DF2" s="64">
        <v>2959.2615000000001</v>
      </c>
      <c r="DG2" s="64">
        <v>1422.3285000000001</v>
      </c>
      <c r="DH2" s="64">
        <v>130.36306999999999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33.764420000000001</v>
      </c>
      <c r="B6">
        <f>BB2</f>
        <v>11.96048</v>
      </c>
      <c r="C6">
        <f>BC2</f>
        <v>11.918041000000001</v>
      </c>
      <c r="D6">
        <f>BD2</f>
        <v>9.8699659999999998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5" sqref="I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22668</v>
      </c>
      <c r="C2" s="56">
        <f ca="1">YEAR(TODAY())-YEAR(B2)+IF(TODAY()&gt;=DATE(YEAR(TODAY()),MONTH(B2),DAY(B2)),0,-1)</f>
        <v>58</v>
      </c>
      <c r="E2" s="52">
        <v>164.1</v>
      </c>
      <c r="F2" s="53" t="s">
        <v>39</v>
      </c>
      <c r="G2" s="52">
        <v>71.8</v>
      </c>
      <c r="H2" s="51" t="s">
        <v>41</v>
      </c>
      <c r="I2" s="71">
        <f>ROUND(G3/E3^2,1)</f>
        <v>26.7</v>
      </c>
    </row>
    <row r="3" spans="1:9">
      <c r="E3" s="51">
        <f>E2/100</f>
        <v>1.641</v>
      </c>
      <c r="F3" s="51" t="s">
        <v>40</v>
      </c>
      <c r="G3" s="51">
        <f>G2</f>
        <v>71.8</v>
      </c>
      <c r="H3" s="51" t="s">
        <v>41</v>
      </c>
      <c r="I3" s="71"/>
    </row>
    <row r="4" spans="1:9">
      <c r="A4" t="s">
        <v>273</v>
      </c>
    </row>
    <row r="5" spans="1:9">
      <c r="B5" s="60">
        <v>44153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주철형, ID : H1900507)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13:50:49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44153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58</v>
      </c>
      <c r="G12" s="136"/>
      <c r="H12" s="136"/>
      <c r="I12" s="136"/>
      <c r="K12" s="127">
        <f>'개인정보 및 신체계측 입력'!E2</f>
        <v>164.1</v>
      </c>
      <c r="L12" s="128"/>
      <c r="M12" s="121">
        <f>'개인정보 및 신체계측 입력'!G2</f>
        <v>71.8</v>
      </c>
      <c r="N12" s="122"/>
      <c r="O12" s="117" t="s">
        <v>271</v>
      </c>
      <c r="P12" s="111"/>
      <c r="Q12" s="114">
        <f>'개인정보 및 신체계측 입력'!I2</f>
        <v>26.7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주철형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72.463999999999999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10.654999999999999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16.881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0.8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11.5</v>
      </c>
      <c r="L72" s="36" t="s">
        <v>53</v>
      </c>
      <c r="M72" s="36">
        <f>ROUND('DRIs DATA'!K8,1)</f>
        <v>14.4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105.87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166.06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185.99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109.16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84.02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468.12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148.07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2021-01-15T06:14:38Z</dcterms:modified>
</cp:coreProperties>
</file>