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<sst xmlns="http://schemas.openxmlformats.org/spreadsheetml/2006/main" count="692" uniqueCount="283">
  <si>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</si>
  <si>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</si>
  <si>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</si>
  <si>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</si>
  <si>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</si>
  <si>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</si>
  <si>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</si>
  <si>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</si>
  <si>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</si>
  <si>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</si>
  <si>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</si>
  <si>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</si>
  <si>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</si>
  <si>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</si>
  <si>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</si>
  <si>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</si>
  <si>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</si>
  <si>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</si>
  <si>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</si>
  <si>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</si>
  <si>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</si>
  <si>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</si>
  <si>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</si>
  <si>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</si>
  <si>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</si>
  <si>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</si>
  <si>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</si>
  <si>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</si>
  <si>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</si>
  <si>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</si>
  <si>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</si>
  <si>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</si>
  <si>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</si>
  <si>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</si>
  <si>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</si>
  <si>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</si>
  <si>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</si>
  <si>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</si>
  <si>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</si>
  <si>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</si>
  <si>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</si>
  <si>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</si>
  <si>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</si>
  <si>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</si>
  <si>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</si>
  <si>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</si>
  <si>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</si>
  <si>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</si>
  <si>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</si>
  <si>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</si>
  <si>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</si>
  <si>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</si>
  <si>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</si>
  <si>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</si>
  <si>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</si>
  <si>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</si>
  <si>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</si>
  <si>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</si>
  <si>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</si>
  <si>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</si>
  <si>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</si>
  <si>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</si>
  <si>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</si>
  <si>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</si>
  <si>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</si>
  <si>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</si>
  <si>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</si>
  <si>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</si>
  <si>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</si>
  <si>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</si>
  <si>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</si>
  <si>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</si>
  <si>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</si>
  <si>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</si>
  <si>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</si>
  <si>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</si>
  <si>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</si>
  <si>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</si>
  <si>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</si>
  <si>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</si>
  <si>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</si>
  <si>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</si>
  <si>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</si>
  <si>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</si>
  <si>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</si>
  <si>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</si>
  <si>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</si>
  <si>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</si>
  <si>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</si>
  <si>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</si>
  <si>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</si>
  <si>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</si>
  <si>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</si>
  <si>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</si>
  <si>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</si>
  <si>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</si>
  <si>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</si>
  <si>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</si>
  <si>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</si>
  <si>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</si>
  <si>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</si>
  <si>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</si>
  <si>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</si>
  <si>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</si>
  <si>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</si>
  <si>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</si>
  <si>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</si>
  <si>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</si>
  <si>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</si>
  <si>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</si>
  <si>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</si>
  <si>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</si>
  <si>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</si>
  <si>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</si>
  <si>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</si>
  <si>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</si>
  <si>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</si>
  <si>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</si>
  <si>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</si>
  <si>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</si>
  <si>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</si>
  <si>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</si>
  <si>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</si>
  <si>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</si>
  <si>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</si>
  <si>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</si>
  <si>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</si>
  <si>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</si>
  <si>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</si>
  <si>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</si>
  <si>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</si>
  <si>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</si>
  <si>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</si>
  <si>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</si>
  <si>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</si>
  <si>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</si>
  <si>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</si>
  <si>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</si>
  <si>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</si>
  <si>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</si>
  <si>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</si>
  <si>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</si>
  <si>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</si>
  <si>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</si>
  <si>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</si>
  <si>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</si>
  <si>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</si>
  <si>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</si>
  <si>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</si>
  <si>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</si>
  <si>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</si>
  <si>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</si>
  <si>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</si>
  <si>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</si>
  <si>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</si>
  <si>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</si>
  <si>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</si>
  <si>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</si>
  <si>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</si>
  <si>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</si>
  <si>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</si>
  <si>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</si>
  <si>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</si>
  <si>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</si>
  <si>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</si>
  <si>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</si>
  <si>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</si>
  <si>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</si>
  <si>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</si>
  <si>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</si>
  <si>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</si>
  <si>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</si>
  <si>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</si>
  <si>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</si>
  <si>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</si>
  <si>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</si>
  <si>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</si>
  <si>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</si>
  <si>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</si>
  <si>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</si>
  <si>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</si>
  <si>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</si>
  <si>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</si>
  <si>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</si>
  <si>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</si>
  <si>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</si>
  <si>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</si>
  <si>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</si>
  <si>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</si>
  <si>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</si>
  <si>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</si>
  <si>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</si>
  <si>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</si>
  <si>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</si>
  <si>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</si>
  <si>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</si>
  <si>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</si>
  <si>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</si>
  <si>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</si>
  <si>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</si>
  <si>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</si>
  <si>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</si>
  <si>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</si>
  <si>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</si>
  <si>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</si>
  <si>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</si>
  <si>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</si>
  <si>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</si>
  <si>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</si>
  <si>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</si>
  <si>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</si>
  <si>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</si>
  <si>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</si>
  <si>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</si>
  <si>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</si>
  <si>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</si>
  <si>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</si>
  <si>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</si>
  <si>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</si>
  <si>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</si>
  <si>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</si>
  <si>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</si>
  <si>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</si>
  <si>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</si>
  <si>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</si>
  <si>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</si>
  <si>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</si>
  <si>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</si>
  <si>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</si>
  <si>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</si>
  <si>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</si>
  <si>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</si>
  <si>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</si>
  <si>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</si>
  <si>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</si>
  <si>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</si>
  <si>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</si>
  <si>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</si>
  <si>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</si>
  <si>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</si>
  <si>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</si>
  <si>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</si>
  <si>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</si>
  <si>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</si>
  <si>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</si>
  <si>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</si>
  <si>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</si>
  <si>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</si>
  <si>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</si>
  <si>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</si>
  <si>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</si>
  <si>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</si>
  <si>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</si>
  <si>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</si>
  <si>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</si>
  <si>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</si>
  <si>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</si>
  <si>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</si>
  <si>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</si>
  <si>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</si>
  <si>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</si>
  <si>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</si>
  <si>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</si>
  <si>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</si>
  <si>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</si>
  <si>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</si>
  <si>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</si>
  <si>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</si>
  <si>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</si>
  <si>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</si>
  <si>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</si>
  <si>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</si>
  <si>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</si>
  <si>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</si>
  <si>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</si>
  <si>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</si>
  <si>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</si>
  <si>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</si>
  <si>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</si>
  <si>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김영근, ID : H1900508)</t>
  </si>
  <si>
    <t>2021년 01월 15일 13:55:00</t>
  </si>
  <si>
    <t>H1900508</t>
  </si>
  <si>
    <t>김영근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</si>
</sst>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56.494114000000003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8808"/>
        <c:axId val="257159984"/>
      </c:barChart>
      <c:catAx>
        <c:axId val="25715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9984"/>
        <c:crosses val="autoZero"/>
        <c:auto val="1"/>
        <c:lblAlgn val="ctr"/>
        <c:lblOffset val="100"/>
        <c:noMultiLvlLbl val="0"/>
      </c:catAx>
      <c:valAx>
        <c:axId val="25715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1.5636029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488"/>
        <c:axId val="451753880"/>
      </c:barChart>
      <c:catAx>
        <c:axId val="45175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3880"/>
        <c:crosses val="autoZero"/>
        <c:auto val="1"/>
        <c:lblAlgn val="ctr"/>
        <c:lblOffset val="100"/>
        <c:noMultiLvlLbl val="0"/>
      </c:catAx>
      <c:valAx>
        <c:axId val="45175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2.8841766999999998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5056"/>
        <c:axId val="451755448"/>
      </c:barChart>
      <c:catAx>
        <c:axId val="45175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5448"/>
        <c:crosses val="autoZero"/>
        <c:auto val="1"/>
        <c:lblAlgn val="ctr"/>
        <c:lblOffset val="100"/>
        <c:noMultiLvlLbl val="0"/>
      </c:catAx>
      <c:valAx>
        <c:axId val="45175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1012.54443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496"/>
        <c:axId val="257155672"/>
      </c:barChart>
      <c:catAx>
        <c:axId val="25715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672"/>
        <c:crosses val="autoZero"/>
        <c:auto val="1"/>
        <c:lblAlgn val="ctr"/>
        <c:lblOffset val="100"/>
        <c:noMultiLvlLbl val="0"/>
      </c:catAx>
      <c:valAx>
        <c:axId val="25715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3552.0796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6456"/>
        <c:axId val="452328352"/>
      </c:barChart>
      <c:catAx>
        <c:axId val="25715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352"/>
        <c:crosses val="autoZero"/>
        <c:auto val="1"/>
        <c:lblAlgn val="ctr"/>
        <c:lblOffset val="100"/>
        <c:noMultiLvlLbl val="0"/>
      </c:catAx>
      <c:valAx>
        <c:axId val="452328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135.77153000000001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472"/>
        <c:axId val="452326784"/>
      </c:barChart>
      <c:catAx>
        <c:axId val="45232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6784"/>
        <c:crosses val="autoZero"/>
        <c:auto val="1"/>
        <c:lblAlgn val="ctr"/>
        <c:lblOffset val="100"/>
        <c:noMultiLvlLbl val="0"/>
      </c:catAx>
      <c:valAx>
        <c:axId val="45232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117.12703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3256"/>
        <c:axId val="452324432"/>
      </c:barChart>
      <c:catAx>
        <c:axId val="45232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4432"/>
        <c:crosses val="autoZero"/>
        <c:auto val="1"/>
        <c:lblAlgn val="ctr"/>
        <c:lblOffset val="100"/>
        <c:noMultiLvlLbl val="0"/>
      </c:catAx>
      <c:valAx>
        <c:axId val="45232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10.184122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4040"/>
        <c:axId val="452323648"/>
      </c:barChart>
      <c:catAx>
        <c:axId val="45232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3648"/>
        <c:crosses val="autoZero"/>
        <c:auto val="1"/>
        <c:lblAlgn val="ctr"/>
        <c:lblOffset val="100"/>
        <c:noMultiLvlLbl val="0"/>
      </c:catAx>
      <c:valAx>
        <c:axId val="452323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552.80430000000001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080"/>
        <c:axId val="452325216"/>
      </c:barChart>
      <c:catAx>
        <c:axId val="45232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5216"/>
        <c:crosses val="autoZero"/>
        <c:auto val="1"/>
        <c:lblAlgn val="ctr"/>
        <c:lblOffset val="100"/>
        <c:noMultiLvlLbl val="0"/>
      </c:catAx>
      <c:valAx>
        <c:axId val="4523252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1.0173381E-2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5608"/>
        <c:axId val="452322864"/>
      </c:barChart>
      <c:catAx>
        <c:axId val="45232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2864"/>
        <c:crosses val="autoZero"/>
        <c:auto val="1"/>
        <c:lblAlgn val="ctr"/>
        <c:lblOffset val="100"/>
        <c:noMultiLvlLbl val="0"/>
      </c:catAx>
      <c:valAx>
        <c:axId val="45232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3.5263734000000002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7568"/>
        <c:axId val="452328744"/>
      </c:barChart>
      <c:catAx>
        <c:axId val="45232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744"/>
        <c:crosses val="autoZero"/>
        <c:auto val="1"/>
        <c:lblAlgn val="ctr"/>
        <c:lblOffset val="100"/>
        <c:noMultiLvlLbl val="0"/>
      </c:catAx>
      <c:valAx>
        <c:axId val="452328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30.733107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9200"/>
        <c:axId val="257155280"/>
      </c:barChart>
      <c:catAx>
        <c:axId val="2571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280"/>
        <c:crosses val="autoZero"/>
        <c:auto val="1"/>
        <c:lblAlgn val="ctr"/>
        <c:lblOffset val="100"/>
        <c:noMultiLvlLbl val="0"/>
      </c:catAx>
      <c:valAx>
        <c:axId val="25715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187.55965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8424"/>
        <c:axId val="452731368"/>
      </c:barChart>
      <c:catAx>
        <c:axId val="45273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1368"/>
        <c:crosses val="autoZero"/>
        <c:auto val="1"/>
        <c:lblAlgn val="ctr"/>
        <c:lblOffset val="100"/>
        <c:noMultiLvlLbl val="0"/>
      </c:catAx>
      <c:valAx>
        <c:axId val="45273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63.322426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640"/>
        <c:axId val="452732544"/>
      </c:barChart>
      <c:catAx>
        <c:axId val="45273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544"/>
        <c:crosses val="autoZero"/>
        <c:auto val="1"/>
        <c:lblAlgn val="ctr"/>
        <c:lblOffset val="100"/>
        <c:noMultiLvlLbl val="0"/>
      </c:catAx>
      <c:valAx>
        <c:axId val="45273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14.069000000000001</c:v>
                </c:pt>
                <c:pt idx="1">
                  <c:v>9.9710000000000001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4112"/>
        <c:axId val="452732936"/>
      </c:barChart>
      <c:catAx>
        <c:axId val="4527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936"/>
        <c:crosses val="autoZero"/>
        <c:auto val="1"/>
        <c:lblAlgn val="ctr"/>
        <c:lblOffset val="100"/>
        <c:noMultiLvlLbl val="0"/>
      </c:catAx>
      <c:valAx>
        <c:axId val="45273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6.0527509999999998</c:v>
                </c:pt>
                <c:pt idx="1">
                  <c:v>7.6325649999999996</c:v>
                </c:pt>
                <c:pt idx="2">
                  <c:v>9.1175429999999995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811.81664999999998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248"/>
        <c:axId val="452730976"/>
      </c:barChart>
      <c:catAx>
        <c:axId val="45273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0976"/>
        <c:crosses val="autoZero"/>
        <c:auto val="1"/>
        <c:lblAlgn val="ctr"/>
        <c:lblOffset val="100"/>
        <c:noMultiLvlLbl val="0"/>
      </c:catAx>
      <c:valAx>
        <c:axId val="452730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19.344650000000001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4896"/>
        <c:axId val="452736856"/>
      </c:barChart>
      <c:catAx>
        <c:axId val="45273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6856"/>
        <c:crosses val="autoZero"/>
        <c:auto val="1"/>
        <c:lblAlgn val="ctr"/>
        <c:lblOffset val="100"/>
        <c:noMultiLvlLbl val="0"/>
      </c:catAx>
      <c:valAx>
        <c:axId val="45273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76.558000000000007</c:v>
                </c:pt>
                <c:pt idx="1">
                  <c:v>7.4240000000000004</c:v>
                </c:pt>
                <c:pt idx="2">
                  <c:v>16.018000000000001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1760"/>
        <c:axId val="452732152"/>
      </c:barChart>
      <c:catAx>
        <c:axId val="45273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152"/>
        <c:crosses val="autoZero"/>
        <c:auto val="1"/>
        <c:lblAlgn val="ctr"/>
        <c:lblOffset val="100"/>
        <c:noMultiLvlLbl val="0"/>
      </c:catAx>
      <c:valAx>
        <c:axId val="45273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1532.7888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1296"/>
        <c:axId val="453362448"/>
      </c:barChart>
      <c:catAx>
        <c:axId val="45232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448"/>
        <c:crosses val="autoZero"/>
        <c:auto val="1"/>
        <c:lblAlgn val="ctr"/>
        <c:lblOffset val="100"/>
        <c:noMultiLvlLbl val="0"/>
      </c:catAx>
      <c:valAx>
        <c:axId val="453362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194.94295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1664"/>
        <c:axId val="453363624"/>
      </c:barChart>
      <c:catAx>
        <c:axId val="45336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3624"/>
        <c:crosses val="autoZero"/>
        <c:auto val="1"/>
        <c:lblAlgn val="ctr"/>
        <c:lblOffset val="100"/>
        <c:noMultiLvlLbl val="0"/>
      </c:catAx>
      <c:valAx>
        <c:axId val="453363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605.28783999999996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4408"/>
        <c:axId val="453362840"/>
      </c:barChart>
      <c:catAx>
        <c:axId val="45336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840"/>
        <c:crosses val="autoZero"/>
        <c:auto val="1"/>
        <c:lblAlgn val="ctr"/>
        <c:lblOffset val="100"/>
        <c:noMultiLvlLbl val="0"/>
      </c:catAx>
      <c:valAx>
        <c:axId val="45336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1.9150848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104"/>
        <c:axId val="257154888"/>
      </c:barChart>
      <c:catAx>
        <c:axId val="25715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4888"/>
        <c:crosses val="autoZero"/>
        <c:auto val="1"/>
        <c:lblAlgn val="ctr"/>
        <c:lblOffset val="100"/>
        <c:noMultiLvlLbl val="0"/>
      </c:catAx>
      <c:valAx>
        <c:axId val="25715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8613.2150000000001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328"/>
        <c:axId val="453367544"/>
      </c:barChart>
      <c:catAx>
        <c:axId val="45336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7544"/>
        <c:crosses val="autoZero"/>
        <c:auto val="1"/>
        <c:lblAlgn val="ctr"/>
        <c:lblOffset val="100"/>
        <c:noMultiLvlLbl val="0"/>
      </c:catAx>
      <c:valAx>
        <c:axId val="45336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15.902142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720"/>
        <c:axId val="453362056"/>
      </c:barChart>
      <c:catAx>
        <c:axId val="45336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056"/>
        <c:crosses val="autoZero"/>
        <c:auto val="1"/>
        <c:lblAlgn val="ctr"/>
        <c:lblOffset val="100"/>
        <c:noMultiLvlLbl val="0"/>
      </c:catAx>
      <c:valAx>
        <c:axId val="45336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1.7599136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5584"/>
        <c:axId val="453366368"/>
      </c:barChart>
      <c:catAx>
        <c:axId val="45336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6368"/>
        <c:crosses val="autoZero"/>
        <c:auto val="1"/>
        <c:lblAlgn val="ctr"/>
        <c:lblOffset val="100"/>
        <c:noMultiLvlLbl val="0"/>
      </c:catAx>
      <c:valAx>
        <c:axId val="45336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507.76544000000001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61160"/>
        <c:axId val="257153712"/>
      </c:barChart>
      <c:catAx>
        <c:axId val="2571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3712"/>
        <c:crosses val="autoZero"/>
        <c:auto val="1"/>
        <c:lblAlgn val="ctr"/>
        <c:lblOffset val="100"/>
        <c:noMultiLvlLbl val="0"/>
      </c:catAx>
      <c:valAx>
        <c:axId val="25715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1.3170413999999999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7240"/>
        <c:axId val="451751920"/>
      </c:barChart>
      <c:catAx>
        <c:axId val="25715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920"/>
        <c:crosses val="autoZero"/>
        <c:auto val="1"/>
        <c:lblAlgn val="ctr"/>
        <c:lblOffset val="100"/>
        <c:noMultiLvlLbl val="0"/>
      </c:catAx>
      <c:valAx>
        <c:axId val="451751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15.659874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096"/>
        <c:axId val="451756232"/>
      </c:barChart>
      <c:catAx>
        <c:axId val="45175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6232"/>
        <c:crosses val="autoZero"/>
        <c:auto val="1"/>
        <c:lblAlgn val="ctr"/>
        <c:lblOffset val="100"/>
        <c:noMultiLvlLbl val="0"/>
      </c:catAx>
      <c:valAx>
        <c:axId val="45175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1.7599136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6624"/>
        <c:axId val="451757016"/>
      </c:barChart>
      <c:catAx>
        <c:axId val="45175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7016"/>
        <c:crosses val="autoZero"/>
        <c:auto val="1"/>
        <c:lblAlgn val="ctr"/>
        <c:lblOffset val="100"/>
        <c:noMultiLvlLbl val="0"/>
      </c:catAx>
      <c:valAx>
        <c:axId val="45175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743.74419999999998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2704"/>
        <c:axId val="451750744"/>
      </c:barChart>
      <c:catAx>
        <c:axId val="45175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0744"/>
        <c:crosses val="autoZero"/>
        <c:auto val="1"/>
        <c:lblAlgn val="ctr"/>
        <c:lblOffset val="100"/>
        <c:noMultiLvlLbl val="0"/>
      </c:catAx>
      <c:valAx>
        <c:axId val="45175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6.3073959999999998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7408"/>
        <c:axId val="451751528"/>
      </c:barChart>
      <c:catAx>
        <c:axId val="45175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528"/>
        <c:crosses val="autoZero"/>
        <c:auto val="1"/>
        <c:lblAlgn val="ctr"/>
        <c:lblOffset val="100"/>
        <c:noMultiLvlLbl val="0"/>
      </c:catAx>
      <c:valAx>
        <c:axId val="45175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김영근, ID : H1900508)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15일 13:55:00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1532.7888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56.494114000000003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30.733107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76.558000000000007</v>
      </c>
      <c r="G8" s="59">
        <f>'DRIs DATA 입력'!G8</f>
        <v>7.4240000000000004</v>
      </c>
      <c r="H8" s="59">
        <f>'DRIs DATA 입력'!H8</f>
        <v>16.018000000000001</v>
      </c>
      <c r="I8" s="46"/>
      <c r="J8" s="59" t="s">
        <v>216</v>
      </c>
      <c r="K8" s="59">
        <f>'DRIs DATA 입력'!K8</f>
        <v>14.069000000000001</v>
      </c>
      <c r="L8" s="59">
        <f>'DRIs DATA 입력'!L8</f>
        <v>9.9710000000000001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811.81664999999998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19.344650000000001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1.9150848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507.76544000000001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194.94295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1.8462750999999999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1.3170413999999999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15.659874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1.7599136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743.74419999999998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6.3073959999999998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1.5636029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2.8841766999999998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605.28783999999996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1012.54443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8613.2150000000001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3552.0796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135.77153000000001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117.12703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15.902142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10.184122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552.80430000000001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1.0173381E-2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3.5263734000000002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187.55965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63.322426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276</v>
      </c>
      <c r="B1" s="159" t="s">
        <v>279</v>
      </c>
      <c r="C1" s="159"/>
      <c r="D1" s="159"/>
      <c r="E1" s="159"/>
      <c r="F1" s="159"/>
      <c r="G1" s="160" t="s">
        <v>277</v>
      </c>
      <c r="H1" s="159" t="s">
        <v>280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63"/>
      <c r="BL1" s="63"/>
      <c r="BM1" s="63"/>
      <c r="BN1" s="63"/>
      <c r="BO1" s="63"/>
      <c r="BP1" s="63"/>
    </row>
    <row r="2" spans="1:6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63"/>
      <c r="BL2" s="63"/>
      <c r="BM2" s="63"/>
      <c r="BN2" s="63"/>
      <c r="BO2" s="63"/>
      <c r="BP2" s="63"/>
    </row>
    <row r="3" spans="1:68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9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63"/>
      <c r="BL3" s="63"/>
      <c r="BM3" s="63"/>
      <c r="BN3" s="63"/>
      <c r="BO3" s="63"/>
      <c r="BP3" s="63"/>
    </row>
    <row r="4" spans="1:68">
      <c r="A4" s="68" t="s">
        <v>56</v>
      </c>
      <c r="B4" s="68"/>
      <c r="C4" s="68"/>
      <c r="D4" s="159"/>
      <c r="E4" s="65" t="s">
        <v>198</v>
      </c>
      <c r="F4" s="66"/>
      <c r="G4" s="66"/>
      <c r="H4" s="67"/>
      <c r="I4" s="159"/>
      <c r="J4" s="65" t="s">
        <v>199</v>
      </c>
      <c r="K4" s="66"/>
      <c r="L4" s="67"/>
      <c r="M4" s="159"/>
      <c r="N4" s="68" t="s">
        <v>200</v>
      </c>
      <c r="O4" s="68"/>
      <c r="P4" s="68"/>
      <c r="Q4" s="68"/>
      <c r="R4" s="68"/>
      <c r="S4" s="68"/>
      <c r="T4" s="159"/>
      <c r="U4" s="68" t="s">
        <v>201</v>
      </c>
      <c r="V4" s="68"/>
      <c r="W4" s="68"/>
      <c r="X4" s="68"/>
      <c r="Y4" s="68"/>
      <c r="Z4" s="68"/>
      <c r="AA4" s="159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63"/>
      <c r="BL4" s="63"/>
      <c r="BM4" s="63"/>
      <c r="BN4" s="63"/>
      <c r="BO4" s="63"/>
      <c r="BP4" s="63"/>
    </row>
    <row r="5" spans="1:68">
      <c r="A5" s="161"/>
      <c r="B5" s="161" t="s">
        <v>202</v>
      </c>
      <c r="C5" s="161" t="s">
        <v>203</v>
      </c>
      <c r="D5" s="159"/>
      <c r="E5" s="161"/>
      <c r="F5" s="161" t="s">
        <v>204</v>
      </c>
      <c r="G5" s="161" t="s">
        <v>205</v>
      </c>
      <c r="H5" s="161" t="s">
        <v>200</v>
      </c>
      <c r="I5" s="159"/>
      <c r="J5" s="161"/>
      <c r="K5" s="161" t="s">
        <v>206</v>
      </c>
      <c r="L5" s="161" t="s">
        <v>207</v>
      </c>
      <c r="M5" s="159"/>
      <c r="N5" s="161"/>
      <c r="O5" s="161" t="s">
        <v>208</v>
      </c>
      <c r="P5" s="161" t="s">
        <v>209</v>
      </c>
      <c r="Q5" s="161" t="s">
        <v>210</v>
      </c>
      <c r="R5" s="161" t="s">
        <v>211</v>
      </c>
      <c r="S5" s="161" t="s">
        <v>203</v>
      </c>
      <c r="T5" s="159"/>
      <c r="U5" s="161"/>
      <c r="V5" s="161" t="s">
        <v>208</v>
      </c>
      <c r="W5" s="161" t="s">
        <v>209</v>
      </c>
      <c r="X5" s="161" t="s">
        <v>210</v>
      </c>
      <c r="Y5" s="161" t="s">
        <v>211</v>
      </c>
      <c r="Z5" s="161" t="s">
        <v>203</v>
      </c>
      <c r="AA5" s="159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63"/>
      <c r="BL5" s="63"/>
      <c r="BM5" s="63"/>
      <c r="BN5" s="63"/>
      <c r="BO5" s="63"/>
      <c r="BP5" s="63"/>
    </row>
    <row r="6" spans="1:68">
      <c r="A6" s="161" t="s">
        <v>56</v>
      </c>
      <c r="B6" s="161">
        <v>2200</v>
      </c>
      <c r="C6" s="161">
        <v>1532.7888</v>
      </c>
      <c r="D6" s="159"/>
      <c r="E6" s="161" t="s">
        <v>212</v>
      </c>
      <c r="F6" s="161">
        <v>55</v>
      </c>
      <c r="G6" s="161">
        <v>15</v>
      </c>
      <c r="H6" s="161">
        <v>7</v>
      </c>
      <c r="I6" s="159"/>
      <c r="J6" s="161" t="s">
        <v>212</v>
      </c>
      <c r="K6" s="161">
        <v>0.1</v>
      </c>
      <c r="L6" s="161">
        <v>4</v>
      </c>
      <c r="M6" s="159"/>
      <c r="N6" s="161" t="s">
        <v>213</v>
      </c>
      <c r="O6" s="161">
        <v>50</v>
      </c>
      <c r="P6" s="161">
        <v>60</v>
      </c>
      <c r="Q6" s="161">
        <v>0</v>
      </c>
      <c r="R6" s="161">
        <v>0</v>
      </c>
      <c r="S6" s="161">
        <v>56.494114000000003</v>
      </c>
      <c r="T6" s="159"/>
      <c r="U6" s="161" t="s">
        <v>214</v>
      </c>
      <c r="V6" s="161">
        <v>0</v>
      </c>
      <c r="W6" s="161">
        <v>0</v>
      </c>
      <c r="X6" s="161">
        <v>25</v>
      </c>
      <c r="Y6" s="161">
        <v>0</v>
      </c>
      <c r="Z6" s="161">
        <v>30.733107</v>
      </c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215</v>
      </c>
      <c r="F7" s="161">
        <v>65</v>
      </c>
      <c r="G7" s="161">
        <v>30</v>
      </c>
      <c r="H7" s="161">
        <v>20</v>
      </c>
      <c r="I7" s="159"/>
      <c r="J7" s="161" t="s">
        <v>215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216</v>
      </c>
      <c r="F8" s="161">
        <v>76.558000000000007</v>
      </c>
      <c r="G8" s="161">
        <v>7.4240000000000004</v>
      </c>
      <c r="H8" s="161">
        <v>16.018000000000001</v>
      </c>
      <c r="I8" s="159"/>
      <c r="J8" s="161" t="s">
        <v>216</v>
      </c>
      <c r="K8" s="161">
        <v>14.069000000000001</v>
      </c>
      <c r="L8" s="161">
        <v>9.9710000000000001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63"/>
      <c r="BL8" s="63"/>
      <c r="BM8" s="63"/>
      <c r="BN8" s="63"/>
      <c r="BO8" s="63"/>
      <c r="BP8" s="63"/>
    </row>
    <row r="9" spans="1:68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63"/>
      <c r="BL9" s="63"/>
      <c r="BM9" s="63"/>
      <c r="BN9" s="63"/>
      <c r="BO9" s="63"/>
      <c r="BP9" s="63"/>
    </row>
    <row r="10" spans="1:68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63"/>
      <c r="BL10" s="63"/>
      <c r="BM10" s="63"/>
      <c r="BN10" s="63"/>
      <c r="BO10" s="63"/>
      <c r="BP10" s="63"/>
    </row>
    <row r="11" spans="1:68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63"/>
      <c r="BL11" s="63"/>
      <c r="BM11" s="63"/>
      <c r="BN11" s="63"/>
      <c r="BO11" s="63"/>
      <c r="BP11" s="63"/>
    </row>
    <row r="12" spans="1:68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63"/>
      <c r="BL12" s="63"/>
      <c r="BM12" s="63"/>
      <c r="BN12" s="63"/>
      <c r="BO12" s="63"/>
      <c r="BP12" s="63"/>
    </row>
    <row r="13" spans="1:68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63"/>
      <c r="BL13" s="63"/>
      <c r="BM13" s="63"/>
      <c r="BN13" s="63"/>
      <c r="BO13" s="63"/>
      <c r="BP13" s="63"/>
    </row>
    <row r="14" spans="1:68">
      <c r="A14" s="68" t="s">
        <v>218</v>
      </c>
      <c r="B14" s="68"/>
      <c r="C14" s="68"/>
      <c r="D14" s="68"/>
      <c r="E14" s="68"/>
      <c r="F14" s="68"/>
      <c r="G14" s="159"/>
      <c r="H14" s="68" t="s">
        <v>219</v>
      </c>
      <c r="I14" s="68"/>
      <c r="J14" s="68"/>
      <c r="K14" s="68"/>
      <c r="L14" s="68"/>
      <c r="M14" s="68"/>
      <c r="N14" s="159"/>
      <c r="O14" s="68" t="s">
        <v>220</v>
      </c>
      <c r="P14" s="68"/>
      <c r="Q14" s="68"/>
      <c r="R14" s="68"/>
      <c r="S14" s="68"/>
      <c r="T14" s="68"/>
      <c r="U14" s="159"/>
      <c r="V14" s="68" t="s">
        <v>221</v>
      </c>
      <c r="W14" s="68"/>
      <c r="X14" s="68"/>
      <c r="Y14" s="68"/>
      <c r="Z14" s="68"/>
      <c r="AA14" s="6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63"/>
      <c r="BL14" s="63"/>
      <c r="BM14" s="63"/>
      <c r="BN14" s="63"/>
      <c r="BO14" s="63"/>
      <c r="BP14" s="63"/>
    </row>
    <row r="15" spans="1:68">
      <c r="A15" s="161"/>
      <c r="B15" s="161" t="s">
        <v>208</v>
      </c>
      <c r="C15" s="161" t="s">
        <v>209</v>
      </c>
      <c r="D15" s="161" t="s">
        <v>210</v>
      </c>
      <c r="E15" s="161" t="s">
        <v>211</v>
      </c>
      <c r="F15" s="161" t="s">
        <v>203</v>
      </c>
      <c r="G15" s="159"/>
      <c r="H15" s="161"/>
      <c r="I15" s="161" t="s">
        <v>208</v>
      </c>
      <c r="J15" s="161" t="s">
        <v>209</v>
      </c>
      <c r="K15" s="161" t="s">
        <v>210</v>
      </c>
      <c r="L15" s="161" t="s">
        <v>211</v>
      </c>
      <c r="M15" s="161" t="s">
        <v>203</v>
      </c>
      <c r="N15" s="159"/>
      <c r="O15" s="161"/>
      <c r="P15" s="161" t="s">
        <v>208</v>
      </c>
      <c r="Q15" s="161" t="s">
        <v>209</v>
      </c>
      <c r="R15" s="161" t="s">
        <v>210</v>
      </c>
      <c r="S15" s="161" t="s">
        <v>211</v>
      </c>
      <c r="T15" s="161" t="s">
        <v>203</v>
      </c>
      <c r="U15" s="159"/>
      <c r="V15" s="161"/>
      <c r="W15" s="161" t="s">
        <v>208</v>
      </c>
      <c r="X15" s="161" t="s">
        <v>209</v>
      </c>
      <c r="Y15" s="161" t="s">
        <v>210</v>
      </c>
      <c r="Z15" s="161" t="s">
        <v>211</v>
      </c>
      <c r="AA15" s="161" t="s">
        <v>203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63"/>
      <c r="BL15" s="63"/>
      <c r="BM15" s="63"/>
      <c r="BN15" s="63"/>
      <c r="BO15" s="63"/>
      <c r="BP15" s="63"/>
    </row>
    <row r="16" spans="1:68">
      <c r="A16" s="161" t="s">
        <v>222</v>
      </c>
      <c r="B16" s="161">
        <v>530</v>
      </c>
      <c r="C16" s="161">
        <v>750</v>
      </c>
      <c r="D16" s="161">
        <v>0</v>
      </c>
      <c r="E16" s="161">
        <v>3000</v>
      </c>
      <c r="F16" s="161">
        <v>811.81664999999998</v>
      </c>
      <c r="G16" s="159"/>
      <c r="H16" s="161" t="s">
        <v>3</v>
      </c>
      <c r="I16" s="161">
        <v>0</v>
      </c>
      <c r="J16" s="161">
        <v>0</v>
      </c>
      <c r="K16" s="161">
        <v>12</v>
      </c>
      <c r="L16" s="161">
        <v>540</v>
      </c>
      <c r="M16" s="161">
        <v>19.344650000000001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1.9150848</v>
      </c>
      <c r="U16" s="159"/>
      <c r="V16" s="161" t="s">
        <v>5</v>
      </c>
      <c r="W16" s="161">
        <v>0</v>
      </c>
      <c r="X16" s="161">
        <v>0</v>
      </c>
      <c r="Y16" s="161">
        <v>75</v>
      </c>
      <c r="Z16" s="161">
        <v>0</v>
      </c>
      <c r="AA16" s="161">
        <v>507.76544000000001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63"/>
      <c r="BL16" s="63"/>
      <c r="BM16" s="63"/>
      <c r="BN16" s="63"/>
      <c r="BO16" s="63"/>
      <c r="BP16" s="63"/>
    </row>
    <row r="17" spans="1:68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63"/>
      <c r="BL17" s="63"/>
      <c r="BM17" s="63"/>
      <c r="BN17" s="63"/>
      <c r="BO17" s="63"/>
      <c r="BP17" s="63"/>
    </row>
    <row r="18" spans="1:68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63"/>
      <c r="BL18" s="63"/>
      <c r="BM18" s="63"/>
      <c r="BN18" s="63"/>
      <c r="BO18" s="63"/>
      <c r="BP18" s="63"/>
    </row>
    <row r="19" spans="1:68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63"/>
      <c r="BL19" s="63"/>
      <c r="BM19" s="63"/>
      <c r="BN19" s="63"/>
      <c r="BO19" s="63"/>
      <c r="BP19" s="63"/>
    </row>
    <row r="20" spans="1:68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63"/>
      <c r="BL20" s="63"/>
      <c r="BM20" s="63"/>
      <c r="BN20" s="63"/>
      <c r="BO20" s="63"/>
      <c r="BP20" s="63"/>
    </row>
    <row r="21" spans="1:68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63"/>
      <c r="BL21" s="63"/>
      <c r="BM21" s="63"/>
      <c r="BN21" s="63"/>
      <c r="BO21" s="63"/>
      <c r="BP21" s="63"/>
    </row>
    <row r="22" spans="1:68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63"/>
      <c r="BL22" s="63"/>
      <c r="BM22" s="63"/>
      <c r="BN22" s="63"/>
      <c r="BO22" s="63"/>
      <c r="BP22" s="63"/>
    </row>
    <row r="23" spans="1:68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3"/>
      <c r="BL23" s="63"/>
      <c r="BM23" s="63"/>
      <c r="BN23" s="63"/>
      <c r="BO23" s="63"/>
      <c r="BP23" s="63"/>
    </row>
    <row r="24" spans="1:68">
      <c r="A24" s="68" t="s">
        <v>224</v>
      </c>
      <c r="B24" s="68"/>
      <c r="C24" s="68"/>
      <c r="D24" s="68"/>
      <c r="E24" s="68"/>
      <c r="F24" s="68"/>
      <c r="G24" s="159"/>
      <c r="H24" s="68" t="s">
        <v>225</v>
      </c>
      <c r="I24" s="68"/>
      <c r="J24" s="68"/>
      <c r="K24" s="68"/>
      <c r="L24" s="68"/>
      <c r="M24" s="68"/>
      <c r="N24" s="159"/>
      <c r="O24" s="68" t="s">
        <v>226</v>
      </c>
      <c r="P24" s="68"/>
      <c r="Q24" s="68"/>
      <c r="R24" s="68"/>
      <c r="S24" s="68"/>
      <c r="T24" s="68"/>
      <c r="U24" s="159"/>
      <c r="V24" s="68" t="s">
        <v>227</v>
      </c>
      <c r="W24" s="68"/>
      <c r="X24" s="68"/>
      <c r="Y24" s="68"/>
      <c r="Z24" s="68"/>
      <c r="AA24" s="68"/>
      <c r="AB24" s="159"/>
      <c r="AC24" s="68" t="s">
        <v>228</v>
      </c>
      <c r="AD24" s="68"/>
      <c r="AE24" s="68"/>
      <c r="AF24" s="68"/>
      <c r="AG24" s="68"/>
      <c r="AH24" s="68"/>
      <c r="AI24" s="159"/>
      <c r="AJ24" s="68" t="s">
        <v>229</v>
      </c>
      <c r="AK24" s="68"/>
      <c r="AL24" s="68"/>
      <c r="AM24" s="68"/>
      <c r="AN24" s="68"/>
      <c r="AO24" s="68"/>
      <c r="AP24" s="159"/>
      <c r="AQ24" s="68" t="s">
        <v>230</v>
      </c>
      <c r="AR24" s="68"/>
      <c r="AS24" s="68"/>
      <c r="AT24" s="68"/>
      <c r="AU24" s="68"/>
      <c r="AV24" s="68"/>
      <c r="AW24" s="159"/>
      <c r="AX24" s="68" t="s">
        <v>231</v>
      </c>
      <c r="AY24" s="68"/>
      <c r="AZ24" s="68"/>
      <c r="BA24" s="68"/>
      <c r="BB24" s="68"/>
      <c r="BC24" s="68"/>
      <c r="BD24" s="159"/>
      <c r="BE24" s="68" t="s">
        <v>232</v>
      </c>
      <c r="BF24" s="68"/>
      <c r="BG24" s="68"/>
      <c r="BH24" s="68"/>
      <c r="BI24" s="68"/>
      <c r="BJ24" s="68"/>
      <c r="BK24" s="63"/>
      <c r="BL24" s="63"/>
      <c r="BM24" s="63"/>
      <c r="BN24" s="63"/>
      <c r="BO24" s="63"/>
      <c r="BP24" s="63"/>
    </row>
    <row r="25" spans="1:68">
      <c r="A25" s="161"/>
      <c r="B25" s="161" t="s">
        <v>208</v>
      </c>
      <c r="C25" s="161" t="s">
        <v>209</v>
      </c>
      <c r="D25" s="161" t="s">
        <v>210</v>
      </c>
      <c r="E25" s="161" t="s">
        <v>211</v>
      </c>
      <c r="F25" s="161" t="s">
        <v>203</v>
      </c>
      <c r="G25" s="159"/>
      <c r="H25" s="161"/>
      <c r="I25" s="161" t="s">
        <v>208</v>
      </c>
      <c r="J25" s="161" t="s">
        <v>209</v>
      </c>
      <c r="K25" s="161" t="s">
        <v>210</v>
      </c>
      <c r="L25" s="161" t="s">
        <v>211</v>
      </c>
      <c r="M25" s="161" t="s">
        <v>203</v>
      </c>
      <c r="N25" s="159"/>
      <c r="O25" s="161"/>
      <c r="P25" s="161" t="s">
        <v>208</v>
      </c>
      <c r="Q25" s="161" t="s">
        <v>209</v>
      </c>
      <c r="R25" s="161" t="s">
        <v>210</v>
      </c>
      <c r="S25" s="161" t="s">
        <v>211</v>
      </c>
      <c r="T25" s="161" t="s">
        <v>203</v>
      </c>
      <c r="U25" s="159"/>
      <c r="V25" s="161"/>
      <c r="W25" s="161" t="s">
        <v>208</v>
      </c>
      <c r="X25" s="161" t="s">
        <v>209</v>
      </c>
      <c r="Y25" s="161" t="s">
        <v>210</v>
      </c>
      <c r="Z25" s="161" t="s">
        <v>211</v>
      </c>
      <c r="AA25" s="161" t="s">
        <v>203</v>
      </c>
      <c r="AB25" s="159"/>
      <c r="AC25" s="161"/>
      <c r="AD25" s="161" t="s">
        <v>208</v>
      </c>
      <c r="AE25" s="161" t="s">
        <v>209</v>
      </c>
      <c r="AF25" s="161" t="s">
        <v>210</v>
      </c>
      <c r="AG25" s="161" t="s">
        <v>211</v>
      </c>
      <c r="AH25" s="161" t="s">
        <v>203</v>
      </c>
      <c r="AI25" s="159"/>
      <c r="AJ25" s="161"/>
      <c r="AK25" s="161" t="s">
        <v>208</v>
      </c>
      <c r="AL25" s="161" t="s">
        <v>209</v>
      </c>
      <c r="AM25" s="161" t="s">
        <v>210</v>
      </c>
      <c r="AN25" s="161" t="s">
        <v>211</v>
      </c>
      <c r="AO25" s="161" t="s">
        <v>203</v>
      </c>
      <c r="AP25" s="159"/>
      <c r="AQ25" s="161"/>
      <c r="AR25" s="161" t="s">
        <v>208</v>
      </c>
      <c r="AS25" s="161" t="s">
        <v>209</v>
      </c>
      <c r="AT25" s="161" t="s">
        <v>210</v>
      </c>
      <c r="AU25" s="161" t="s">
        <v>211</v>
      </c>
      <c r="AV25" s="161" t="s">
        <v>203</v>
      </c>
      <c r="AW25" s="159"/>
      <c r="AX25" s="161"/>
      <c r="AY25" s="161" t="s">
        <v>208</v>
      </c>
      <c r="AZ25" s="161" t="s">
        <v>209</v>
      </c>
      <c r="BA25" s="161" t="s">
        <v>210</v>
      </c>
      <c r="BB25" s="161" t="s">
        <v>211</v>
      </c>
      <c r="BC25" s="161" t="s">
        <v>203</v>
      </c>
      <c r="BD25" s="159"/>
      <c r="BE25" s="161"/>
      <c r="BF25" s="161" t="s">
        <v>208</v>
      </c>
      <c r="BG25" s="161" t="s">
        <v>209</v>
      </c>
      <c r="BH25" s="161" t="s">
        <v>210</v>
      </c>
      <c r="BI25" s="161" t="s">
        <v>211</v>
      </c>
      <c r="BJ25" s="161" t="s">
        <v>203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75</v>
      </c>
      <c r="C26" s="161">
        <v>100</v>
      </c>
      <c r="D26" s="161">
        <v>0</v>
      </c>
      <c r="E26" s="161">
        <v>2000</v>
      </c>
      <c r="F26" s="161">
        <v>194.94295</v>
      </c>
      <c r="G26" s="159"/>
      <c r="H26" s="161" t="s">
        <v>9</v>
      </c>
      <c r="I26" s="161">
        <v>1</v>
      </c>
      <c r="J26" s="161">
        <v>1.2</v>
      </c>
      <c r="K26" s="161">
        <v>0</v>
      </c>
      <c r="L26" s="161">
        <v>0</v>
      </c>
      <c r="M26" s="161">
        <v>1.8462750999999999</v>
      </c>
      <c r="N26" s="159"/>
      <c r="O26" s="161" t="s">
        <v>10</v>
      </c>
      <c r="P26" s="161">
        <v>1.3</v>
      </c>
      <c r="Q26" s="161">
        <v>1.5</v>
      </c>
      <c r="R26" s="161">
        <v>0</v>
      </c>
      <c r="S26" s="161">
        <v>0</v>
      </c>
      <c r="T26" s="161">
        <v>1.3170413999999999</v>
      </c>
      <c r="U26" s="159"/>
      <c r="V26" s="161" t="s">
        <v>11</v>
      </c>
      <c r="W26" s="161">
        <v>12</v>
      </c>
      <c r="X26" s="161">
        <v>16</v>
      </c>
      <c r="Y26" s="161">
        <v>0</v>
      </c>
      <c r="Z26" s="161">
        <v>35</v>
      </c>
      <c r="AA26" s="161">
        <v>15.659874</v>
      </c>
      <c r="AB26" s="159"/>
      <c r="AC26" s="161" t="s">
        <v>12</v>
      </c>
      <c r="AD26" s="161">
        <v>1.3</v>
      </c>
      <c r="AE26" s="161">
        <v>1.5</v>
      </c>
      <c r="AF26" s="161">
        <v>0</v>
      </c>
      <c r="AG26" s="161">
        <v>100</v>
      </c>
      <c r="AH26" s="161">
        <v>1.7599136</v>
      </c>
      <c r="AI26" s="159"/>
      <c r="AJ26" s="161" t="s">
        <v>233</v>
      </c>
      <c r="AK26" s="161">
        <v>320</v>
      </c>
      <c r="AL26" s="161">
        <v>400</v>
      </c>
      <c r="AM26" s="161">
        <v>0</v>
      </c>
      <c r="AN26" s="161">
        <v>1000</v>
      </c>
      <c r="AO26" s="161">
        <v>743.74419999999998</v>
      </c>
      <c r="AP26" s="159"/>
      <c r="AQ26" s="161" t="s">
        <v>13</v>
      </c>
      <c r="AR26" s="161">
        <v>2</v>
      </c>
      <c r="AS26" s="161">
        <v>2.4</v>
      </c>
      <c r="AT26" s="161">
        <v>0</v>
      </c>
      <c r="AU26" s="161">
        <v>0</v>
      </c>
      <c r="AV26" s="161">
        <v>6.3073959999999998</v>
      </c>
      <c r="AW26" s="159"/>
      <c r="AX26" s="161" t="s">
        <v>14</v>
      </c>
      <c r="AY26" s="161">
        <v>0</v>
      </c>
      <c r="AZ26" s="161">
        <v>0</v>
      </c>
      <c r="BA26" s="161">
        <v>5</v>
      </c>
      <c r="BB26" s="161">
        <v>0</v>
      </c>
      <c r="BC26" s="161">
        <v>1.5636029</v>
      </c>
      <c r="BD26" s="159"/>
      <c r="BE26" s="161" t="s">
        <v>15</v>
      </c>
      <c r="BF26" s="161">
        <v>0</v>
      </c>
      <c r="BG26" s="161">
        <v>0</v>
      </c>
      <c r="BH26" s="161">
        <v>30</v>
      </c>
      <c r="BI26" s="161">
        <v>0</v>
      </c>
      <c r="BJ26" s="161">
        <v>2.8841766999999998</v>
      </c>
      <c r="BK26" s="63"/>
      <c r="BL26" s="63"/>
      <c r="BM26" s="63"/>
      <c r="BN26" s="63"/>
      <c r="BO26" s="63"/>
      <c r="BP26" s="63"/>
    </row>
    <row r="27" spans="1:68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63"/>
      <c r="BL27" s="63"/>
      <c r="BM27" s="63"/>
      <c r="BN27" s="63"/>
      <c r="BO27" s="63"/>
      <c r="BP27" s="63"/>
    </row>
    <row r="28" spans="1:6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63"/>
      <c r="BL28" s="63"/>
      <c r="BM28" s="63"/>
      <c r="BN28" s="63"/>
      <c r="BO28" s="63"/>
      <c r="BP28" s="63"/>
    </row>
    <row r="29" spans="1:68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63"/>
      <c r="BL29" s="63"/>
      <c r="BM29" s="63"/>
      <c r="BN29" s="63"/>
      <c r="BO29" s="63"/>
      <c r="BP29" s="63"/>
    </row>
    <row r="30" spans="1:68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63"/>
      <c r="BL30" s="63"/>
      <c r="BM30" s="63"/>
      <c r="BN30" s="63"/>
      <c r="BO30" s="63"/>
      <c r="BP30" s="63"/>
    </row>
    <row r="31" spans="1:68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63"/>
      <c r="BL31" s="63"/>
      <c r="BM31" s="63"/>
      <c r="BN31" s="63"/>
      <c r="BO31" s="63"/>
      <c r="BP31" s="63"/>
    </row>
    <row r="32" spans="1:68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63"/>
      <c r="BL32" s="63"/>
      <c r="BM32" s="63"/>
      <c r="BN32" s="63"/>
      <c r="BO32" s="63"/>
      <c r="BP32" s="63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8" t="s">
        <v>235</v>
      </c>
      <c r="B34" s="68"/>
      <c r="C34" s="68"/>
      <c r="D34" s="68"/>
      <c r="E34" s="68"/>
      <c r="F34" s="68"/>
      <c r="G34" s="159"/>
      <c r="H34" s="68" t="s">
        <v>236</v>
      </c>
      <c r="I34" s="68"/>
      <c r="J34" s="68"/>
      <c r="K34" s="68"/>
      <c r="L34" s="68"/>
      <c r="M34" s="68"/>
      <c r="N34" s="159"/>
      <c r="O34" s="68" t="s">
        <v>237</v>
      </c>
      <c r="P34" s="68"/>
      <c r="Q34" s="68"/>
      <c r="R34" s="68"/>
      <c r="S34" s="68"/>
      <c r="T34" s="68"/>
      <c r="U34" s="159"/>
      <c r="V34" s="68" t="s">
        <v>238</v>
      </c>
      <c r="W34" s="68"/>
      <c r="X34" s="68"/>
      <c r="Y34" s="68"/>
      <c r="Z34" s="68"/>
      <c r="AA34" s="68"/>
      <c r="AB34" s="159"/>
      <c r="AC34" s="68" t="s">
        <v>239</v>
      </c>
      <c r="AD34" s="68"/>
      <c r="AE34" s="68"/>
      <c r="AF34" s="68"/>
      <c r="AG34" s="68"/>
      <c r="AH34" s="68"/>
      <c r="AI34" s="159"/>
      <c r="AJ34" s="68" t="s">
        <v>240</v>
      </c>
      <c r="AK34" s="68"/>
      <c r="AL34" s="68"/>
      <c r="AM34" s="68"/>
      <c r="AN34" s="68"/>
      <c r="AO34" s="68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208</v>
      </c>
      <c r="C35" s="161" t="s">
        <v>209</v>
      </c>
      <c r="D35" s="161" t="s">
        <v>210</v>
      </c>
      <c r="E35" s="161" t="s">
        <v>211</v>
      </c>
      <c r="F35" s="161" t="s">
        <v>203</v>
      </c>
      <c r="G35" s="159"/>
      <c r="H35" s="161"/>
      <c r="I35" s="161" t="s">
        <v>208</v>
      </c>
      <c r="J35" s="161" t="s">
        <v>209</v>
      </c>
      <c r="K35" s="161" t="s">
        <v>210</v>
      </c>
      <c r="L35" s="161" t="s">
        <v>211</v>
      </c>
      <c r="M35" s="161" t="s">
        <v>203</v>
      </c>
      <c r="N35" s="159"/>
      <c r="O35" s="161"/>
      <c r="P35" s="161" t="s">
        <v>208</v>
      </c>
      <c r="Q35" s="161" t="s">
        <v>209</v>
      </c>
      <c r="R35" s="161" t="s">
        <v>210</v>
      </c>
      <c r="S35" s="161" t="s">
        <v>211</v>
      </c>
      <c r="T35" s="161" t="s">
        <v>203</v>
      </c>
      <c r="U35" s="159"/>
      <c r="V35" s="161"/>
      <c r="W35" s="161" t="s">
        <v>208</v>
      </c>
      <c r="X35" s="161" t="s">
        <v>209</v>
      </c>
      <c r="Y35" s="161" t="s">
        <v>210</v>
      </c>
      <c r="Z35" s="161" t="s">
        <v>211</v>
      </c>
      <c r="AA35" s="161" t="s">
        <v>203</v>
      </c>
      <c r="AB35" s="159"/>
      <c r="AC35" s="161"/>
      <c r="AD35" s="161" t="s">
        <v>208</v>
      </c>
      <c r="AE35" s="161" t="s">
        <v>209</v>
      </c>
      <c r="AF35" s="161" t="s">
        <v>210</v>
      </c>
      <c r="AG35" s="161" t="s">
        <v>211</v>
      </c>
      <c r="AH35" s="161" t="s">
        <v>203</v>
      </c>
      <c r="AI35" s="159"/>
      <c r="AJ35" s="161"/>
      <c r="AK35" s="161" t="s">
        <v>208</v>
      </c>
      <c r="AL35" s="161" t="s">
        <v>209</v>
      </c>
      <c r="AM35" s="161" t="s">
        <v>210</v>
      </c>
      <c r="AN35" s="161" t="s">
        <v>211</v>
      </c>
      <c r="AO35" s="161" t="s">
        <v>203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600</v>
      </c>
      <c r="C36" s="161">
        <v>750</v>
      </c>
      <c r="D36" s="161">
        <v>0</v>
      </c>
      <c r="E36" s="161">
        <v>2000</v>
      </c>
      <c r="F36" s="161">
        <v>605.28783999999996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1012.54443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8613.2150000000001</v>
      </c>
      <c r="U36" s="159"/>
      <c r="V36" s="161" t="s">
        <v>20</v>
      </c>
      <c r="W36" s="161">
        <v>0</v>
      </c>
      <c r="X36" s="161">
        <v>0</v>
      </c>
      <c r="Y36" s="161">
        <v>3500</v>
      </c>
      <c r="Z36" s="161">
        <v>0</v>
      </c>
      <c r="AA36" s="161">
        <v>3552.0796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135.77153000000001</v>
      </c>
      <c r="AI36" s="159"/>
      <c r="AJ36" s="161" t="s">
        <v>22</v>
      </c>
      <c r="AK36" s="161">
        <v>305</v>
      </c>
      <c r="AL36" s="161">
        <v>370</v>
      </c>
      <c r="AM36" s="161">
        <v>0</v>
      </c>
      <c r="AN36" s="161">
        <v>350</v>
      </c>
      <c r="AO36" s="161">
        <v>117.12703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63"/>
      <c r="BL37" s="63"/>
      <c r="BM37" s="63"/>
      <c r="BN37" s="63"/>
      <c r="BO37" s="63"/>
      <c r="BP37" s="63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63"/>
      <c r="BL38" s="63"/>
      <c r="BM38" s="63"/>
      <c r="BN38" s="63"/>
      <c r="BO38" s="63"/>
      <c r="BP38" s="63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63"/>
      <c r="BL39" s="63"/>
      <c r="BM39" s="63"/>
      <c r="BN39" s="63"/>
      <c r="BO39" s="63"/>
      <c r="BP39" s="63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63"/>
      <c r="BL40" s="63"/>
      <c r="BM40" s="63"/>
      <c r="BN40" s="63"/>
      <c r="BO40" s="63"/>
      <c r="BP40" s="63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63"/>
      <c r="BL41" s="63"/>
      <c r="BM41" s="63"/>
      <c r="BN41" s="63"/>
      <c r="BO41" s="63"/>
      <c r="BP41" s="63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63"/>
      <c r="BL42" s="63"/>
      <c r="BM42" s="63"/>
      <c r="BN42" s="63"/>
      <c r="BO42" s="63"/>
      <c r="BP42" s="63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3"/>
      <c r="BL43" s="63"/>
      <c r="BM43" s="63"/>
      <c r="BN43" s="63"/>
      <c r="BO43" s="63"/>
      <c r="BP43" s="63"/>
    </row>
    <row r="44" spans="1:68">
      <c r="A44" s="68" t="s">
        <v>242</v>
      </c>
      <c r="B44" s="68"/>
      <c r="C44" s="68"/>
      <c r="D44" s="68"/>
      <c r="E44" s="68"/>
      <c r="F44" s="68"/>
      <c r="G44" s="159"/>
      <c r="H44" s="68" t="s">
        <v>243</v>
      </c>
      <c r="I44" s="68"/>
      <c r="J44" s="68"/>
      <c r="K44" s="68"/>
      <c r="L44" s="68"/>
      <c r="M44" s="68"/>
      <c r="N44" s="159"/>
      <c r="O44" s="68" t="s">
        <v>244</v>
      </c>
      <c r="P44" s="68"/>
      <c r="Q44" s="68"/>
      <c r="R44" s="68"/>
      <c r="S44" s="68"/>
      <c r="T44" s="68"/>
      <c r="U44" s="159"/>
      <c r="V44" s="68" t="s">
        <v>245</v>
      </c>
      <c r="W44" s="68"/>
      <c r="X44" s="68"/>
      <c r="Y44" s="68"/>
      <c r="Z44" s="68"/>
      <c r="AA44" s="68"/>
      <c r="AB44" s="159"/>
      <c r="AC44" s="68" t="s">
        <v>246</v>
      </c>
      <c r="AD44" s="68"/>
      <c r="AE44" s="68"/>
      <c r="AF44" s="68"/>
      <c r="AG44" s="68"/>
      <c r="AH44" s="68"/>
      <c r="AI44" s="159"/>
      <c r="AJ44" s="68" t="s">
        <v>247</v>
      </c>
      <c r="AK44" s="68"/>
      <c r="AL44" s="68"/>
      <c r="AM44" s="68"/>
      <c r="AN44" s="68"/>
      <c r="AO44" s="68"/>
      <c r="AP44" s="159"/>
      <c r="AQ44" s="68" t="s">
        <v>248</v>
      </c>
      <c r="AR44" s="68"/>
      <c r="AS44" s="68"/>
      <c r="AT44" s="68"/>
      <c r="AU44" s="68"/>
      <c r="AV44" s="68"/>
      <c r="AW44" s="159"/>
      <c r="AX44" s="68" t="s">
        <v>249</v>
      </c>
      <c r="AY44" s="68"/>
      <c r="AZ44" s="68"/>
      <c r="BA44" s="68"/>
      <c r="BB44" s="68"/>
      <c r="BC44" s="68"/>
      <c r="BD44" s="159"/>
      <c r="BE44" s="68" t="s">
        <v>250</v>
      </c>
      <c r="BF44" s="68"/>
      <c r="BG44" s="68"/>
      <c r="BH44" s="68"/>
      <c r="BI44" s="68"/>
      <c r="BJ44" s="68"/>
      <c r="BK44" s="63"/>
      <c r="BL44" s="63"/>
      <c r="BM44" s="63"/>
      <c r="BN44" s="63"/>
      <c r="BO44" s="63"/>
      <c r="BP44" s="63"/>
    </row>
    <row r="45" spans="1:68">
      <c r="A45" s="161"/>
      <c r="B45" s="161" t="s">
        <v>208</v>
      </c>
      <c r="C45" s="161" t="s">
        <v>209</v>
      </c>
      <c r="D45" s="161" t="s">
        <v>210</v>
      </c>
      <c r="E45" s="161" t="s">
        <v>211</v>
      </c>
      <c r="F45" s="161" t="s">
        <v>203</v>
      </c>
      <c r="G45" s="159"/>
      <c r="H45" s="161"/>
      <c r="I45" s="161" t="s">
        <v>208</v>
      </c>
      <c r="J45" s="161" t="s">
        <v>209</v>
      </c>
      <c r="K45" s="161" t="s">
        <v>210</v>
      </c>
      <c r="L45" s="161" t="s">
        <v>211</v>
      </c>
      <c r="M45" s="161" t="s">
        <v>203</v>
      </c>
      <c r="N45" s="159"/>
      <c r="O45" s="161"/>
      <c r="P45" s="161" t="s">
        <v>208</v>
      </c>
      <c r="Q45" s="161" t="s">
        <v>209</v>
      </c>
      <c r="R45" s="161" t="s">
        <v>210</v>
      </c>
      <c r="S45" s="161" t="s">
        <v>211</v>
      </c>
      <c r="T45" s="161" t="s">
        <v>203</v>
      </c>
      <c r="U45" s="159"/>
      <c r="V45" s="161"/>
      <c r="W45" s="161" t="s">
        <v>208</v>
      </c>
      <c r="X45" s="161" t="s">
        <v>209</v>
      </c>
      <c r="Y45" s="161" t="s">
        <v>210</v>
      </c>
      <c r="Z45" s="161" t="s">
        <v>211</v>
      </c>
      <c r="AA45" s="161" t="s">
        <v>203</v>
      </c>
      <c r="AB45" s="159"/>
      <c r="AC45" s="161"/>
      <c r="AD45" s="161" t="s">
        <v>208</v>
      </c>
      <c r="AE45" s="161" t="s">
        <v>209</v>
      </c>
      <c r="AF45" s="161" t="s">
        <v>210</v>
      </c>
      <c r="AG45" s="161" t="s">
        <v>211</v>
      </c>
      <c r="AH45" s="161" t="s">
        <v>203</v>
      </c>
      <c r="AI45" s="159"/>
      <c r="AJ45" s="161"/>
      <c r="AK45" s="161" t="s">
        <v>208</v>
      </c>
      <c r="AL45" s="161" t="s">
        <v>209</v>
      </c>
      <c r="AM45" s="161" t="s">
        <v>210</v>
      </c>
      <c r="AN45" s="161" t="s">
        <v>211</v>
      </c>
      <c r="AO45" s="161" t="s">
        <v>203</v>
      </c>
      <c r="AP45" s="159"/>
      <c r="AQ45" s="161"/>
      <c r="AR45" s="161" t="s">
        <v>208</v>
      </c>
      <c r="AS45" s="161" t="s">
        <v>209</v>
      </c>
      <c r="AT45" s="161" t="s">
        <v>210</v>
      </c>
      <c r="AU45" s="161" t="s">
        <v>211</v>
      </c>
      <c r="AV45" s="161" t="s">
        <v>203</v>
      </c>
      <c r="AW45" s="159"/>
      <c r="AX45" s="161"/>
      <c r="AY45" s="161" t="s">
        <v>208</v>
      </c>
      <c r="AZ45" s="161" t="s">
        <v>209</v>
      </c>
      <c r="BA45" s="161" t="s">
        <v>210</v>
      </c>
      <c r="BB45" s="161" t="s">
        <v>211</v>
      </c>
      <c r="BC45" s="161" t="s">
        <v>203</v>
      </c>
      <c r="BD45" s="159"/>
      <c r="BE45" s="161"/>
      <c r="BF45" s="161" t="s">
        <v>208</v>
      </c>
      <c r="BG45" s="161" t="s">
        <v>209</v>
      </c>
      <c r="BH45" s="161" t="s">
        <v>210</v>
      </c>
      <c r="BI45" s="161" t="s">
        <v>211</v>
      </c>
      <c r="BJ45" s="161" t="s">
        <v>203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7</v>
      </c>
      <c r="C46" s="161">
        <v>10</v>
      </c>
      <c r="D46" s="161">
        <v>0</v>
      </c>
      <c r="E46" s="161">
        <v>45</v>
      </c>
      <c r="F46" s="161">
        <v>15.902142</v>
      </c>
      <c r="G46" s="159"/>
      <c r="H46" s="161" t="s">
        <v>24</v>
      </c>
      <c r="I46" s="161">
        <v>8</v>
      </c>
      <c r="J46" s="161">
        <v>9</v>
      </c>
      <c r="K46" s="161">
        <v>0</v>
      </c>
      <c r="L46" s="161">
        <v>35</v>
      </c>
      <c r="M46" s="161">
        <v>10.184122</v>
      </c>
      <c r="N46" s="159"/>
      <c r="O46" s="161" t="s">
        <v>251</v>
      </c>
      <c r="P46" s="161">
        <v>600</v>
      </c>
      <c r="Q46" s="161">
        <v>800</v>
      </c>
      <c r="R46" s="161">
        <v>0</v>
      </c>
      <c r="S46" s="161">
        <v>10000</v>
      </c>
      <c r="T46" s="161">
        <v>552.80430000000001</v>
      </c>
      <c r="U46" s="159"/>
      <c r="V46" s="161" t="s">
        <v>29</v>
      </c>
      <c r="W46" s="161">
        <v>0</v>
      </c>
      <c r="X46" s="161">
        <v>0</v>
      </c>
      <c r="Y46" s="161">
        <v>3</v>
      </c>
      <c r="Z46" s="161">
        <v>10</v>
      </c>
      <c r="AA46" s="161">
        <v>1.0173381E-2</v>
      </c>
      <c r="AB46" s="159"/>
      <c r="AC46" s="161" t="s">
        <v>25</v>
      </c>
      <c r="AD46" s="161">
        <v>0</v>
      </c>
      <c r="AE46" s="161">
        <v>0</v>
      </c>
      <c r="AF46" s="161">
        <v>4</v>
      </c>
      <c r="AG46" s="161">
        <v>11</v>
      </c>
      <c r="AH46" s="161">
        <v>3.5263734000000002</v>
      </c>
      <c r="AI46" s="159"/>
      <c r="AJ46" s="161" t="s">
        <v>26</v>
      </c>
      <c r="AK46" s="161">
        <v>95</v>
      </c>
      <c r="AL46" s="161">
        <v>150</v>
      </c>
      <c r="AM46" s="161">
        <v>0</v>
      </c>
      <c r="AN46" s="161">
        <v>2400</v>
      </c>
      <c r="AO46" s="161">
        <v>187.55965</v>
      </c>
      <c r="AP46" s="159"/>
      <c r="AQ46" s="161" t="s">
        <v>27</v>
      </c>
      <c r="AR46" s="161">
        <v>50</v>
      </c>
      <c r="AS46" s="161">
        <v>60</v>
      </c>
      <c r="AT46" s="161">
        <v>0</v>
      </c>
      <c r="AU46" s="161">
        <v>400</v>
      </c>
      <c r="AV46" s="161">
        <v>63.322426</v>
      </c>
      <c r="AW46" s="159"/>
      <c r="AX46" s="161" t="s">
        <v>252</v>
      </c>
      <c r="AY46" s="161"/>
      <c r="AZ46" s="161"/>
      <c r="BA46" s="161"/>
      <c r="BB46" s="161"/>
      <c r="BC46" s="161"/>
      <c r="BD46" s="159"/>
      <c r="BE46" s="161" t="s">
        <v>253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E4:H4"/>
    <mergeCell ref="N4:S4"/>
    <mergeCell ref="J4:L4"/>
    <mergeCell ref="A14:F14"/>
    <mergeCell ref="H14:M14"/>
    <mergeCell ref="O14:T14"/>
    <mergeCell ref="AJ34:AO34"/>
    <mergeCell ref="A33:AO33"/>
    <mergeCell ref="A34:F34"/>
    <mergeCell ref="H34:M34"/>
    <mergeCell ref="O34:T34"/>
    <mergeCell ref="V34:AA34"/>
    <mergeCell ref="A23:BJ23"/>
    <mergeCell ref="A3:Z3"/>
    <mergeCell ref="U4:Z4"/>
    <mergeCell ref="A4:C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4" customFormat="1">
      <c r="A2" s="64" t="s">
        <v>281</v>
      </c>
      <c r="B2" s="64" t="s">
        <v>282</v>
      </c>
      <c r="C2" s="64" t="s">
        <v>278</v>
      </c>
      <c r="D2" s="64">
        <v>56</v>
      </c>
      <c r="E2" s="64">
        <v>1532.7888</v>
      </c>
      <c r="F2" s="64">
        <v>270.02321999999998</v>
      </c>
      <c r="G2" s="64">
        <v>26.184564999999999</v>
      </c>
      <c r="H2" s="64">
        <v>16.022516</v>
      </c>
      <c r="I2" s="64">
        <v>10.162048</v>
      </c>
      <c r="J2" s="64">
        <v>56.494114000000003</v>
      </c>
      <c r="K2" s="64">
        <v>34.907679999999999</v>
      </c>
      <c r="L2" s="64">
        <v>21.586435000000002</v>
      </c>
      <c r="M2" s="64">
        <v>30.733107</v>
      </c>
      <c r="N2" s="64">
        <v>2.2810671</v>
      </c>
      <c r="O2" s="64">
        <v>16.987371</v>
      </c>
      <c r="P2" s="64">
        <v>877.93899999999996</v>
      </c>
      <c r="Q2" s="64">
        <v>33.815640000000002</v>
      </c>
      <c r="R2" s="64">
        <v>811.81664999999998</v>
      </c>
      <c r="S2" s="64">
        <v>50.740054999999998</v>
      </c>
      <c r="T2" s="64">
        <v>9132.9210000000003</v>
      </c>
      <c r="U2" s="64">
        <v>1.9150848</v>
      </c>
      <c r="V2" s="64">
        <v>19.344650000000001</v>
      </c>
      <c r="W2" s="64">
        <v>507.76544000000001</v>
      </c>
      <c r="X2" s="64">
        <v>194.94295</v>
      </c>
      <c r="Y2" s="64">
        <v>1.8462750999999999</v>
      </c>
      <c r="Z2" s="64">
        <v>1.3170413999999999</v>
      </c>
      <c r="AA2" s="64">
        <v>15.659874</v>
      </c>
      <c r="AB2" s="64">
        <v>1.7599136</v>
      </c>
      <c r="AC2" s="64">
        <v>743.74419999999998</v>
      </c>
      <c r="AD2" s="64">
        <v>6.3073959999999998</v>
      </c>
      <c r="AE2" s="64">
        <v>1.5636029</v>
      </c>
      <c r="AF2" s="64">
        <v>2.8841766999999998</v>
      </c>
      <c r="AG2" s="64">
        <v>605.28783999999996</v>
      </c>
      <c r="AH2" s="64">
        <v>413.27544999999998</v>
      </c>
      <c r="AI2" s="64">
        <v>192.01239000000001</v>
      </c>
      <c r="AJ2" s="64">
        <v>1012.54443</v>
      </c>
      <c r="AK2" s="64">
        <v>8613.2150000000001</v>
      </c>
      <c r="AL2" s="64">
        <v>135.77153000000001</v>
      </c>
      <c r="AM2" s="64">
        <v>3552.0796</v>
      </c>
      <c r="AN2" s="64">
        <v>117.12703</v>
      </c>
      <c r="AO2" s="64">
        <v>15.902142</v>
      </c>
      <c r="AP2" s="64">
        <v>12.898809999999999</v>
      </c>
      <c r="AQ2" s="64">
        <v>3.0033311999999999</v>
      </c>
      <c r="AR2" s="64">
        <v>10.184122</v>
      </c>
      <c r="AS2" s="64">
        <v>552.80430000000001</v>
      </c>
      <c r="AT2" s="64">
        <v>1.0173381E-2</v>
      </c>
      <c r="AU2" s="64">
        <v>3.5263734000000002</v>
      </c>
      <c r="AV2" s="64">
        <v>187.55965</v>
      </c>
      <c r="AW2" s="64">
        <v>63.322426</v>
      </c>
      <c r="AX2" s="64">
        <v>0.41311193000000002</v>
      </c>
      <c r="AY2" s="64">
        <v>1.0790597</v>
      </c>
      <c r="AZ2" s="64">
        <v>155.81997999999999</v>
      </c>
      <c r="BA2" s="64">
        <v>22.818012</v>
      </c>
      <c r="BB2" s="64">
        <v>6.0527509999999998</v>
      </c>
      <c r="BC2" s="64">
        <v>7.6325649999999996</v>
      </c>
      <c r="BD2" s="64">
        <v>9.1175429999999995</v>
      </c>
      <c r="BE2" s="64">
        <v>0.74929210000000002</v>
      </c>
      <c r="BF2" s="64">
        <v>3.7250635999999999</v>
      </c>
      <c r="BG2" s="64">
        <v>3.4693620000000001E-3</v>
      </c>
      <c r="BH2" s="64">
        <v>5.1408629999999999E-3</v>
      </c>
      <c r="BI2" s="64">
        <v>4.2065540000000004E-3</v>
      </c>
      <c r="BJ2" s="64">
        <v>2.7967207000000001E-2</v>
      </c>
      <c r="BK2" s="64">
        <v>2.6687400000000001E-4</v>
      </c>
      <c r="BL2" s="64">
        <v>0.43628925000000002</v>
      </c>
      <c r="BM2" s="64">
        <v>5.1806264000000004</v>
      </c>
      <c r="BN2" s="64">
        <v>1.7643139999999999</v>
      </c>
      <c r="BO2" s="64">
        <v>76.496605000000002</v>
      </c>
      <c r="BP2" s="64">
        <v>15.574260000000001</v>
      </c>
      <c r="BQ2" s="64">
        <v>24.972110000000001</v>
      </c>
      <c r="BR2" s="64">
        <v>83.007126</v>
      </c>
      <c r="BS2" s="64">
        <v>16.398309999999999</v>
      </c>
      <c r="BT2" s="64">
        <v>20.911429999999999</v>
      </c>
      <c r="BU2" s="64">
        <v>6.4316360000000003E-2</v>
      </c>
      <c r="BV2" s="64">
        <v>3.5124120000000002E-2</v>
      </c>
      <c r="BW2" s="64">
        <v>1.3279995</v>
      </c>
      <c r="BX2" s="64">
        <v>1.5207801000000001</v>
      </c>
      <c r="BY2" s="64">
        <v>6.5601339999999994E-2</v>
      </c>
      <c r="BZ2" s="64">
        <v>6.0106185000000003E-4</v>
      </c>
      <c r="CA2" s="64">
        <v>0.36606485</v>
      </c>
      <c r="CB2" s="64">
        <v>1.6958378E-2</v>
      </c>
      <c r="CC2" s="64">
        <v>0.14900363999999999</v>
      </c>
      <c r="CD2" s="64">
        <v>1.3895881000000001</v>
      </c>
      <c r="CE2" s="64">
        <v>4.2343169999999999E-2</v>
      </c>
      <c r="CF2" s="64">
        <v>0.19516467000000001</v>
      </c>
      <c r="CG2" s="64">
        <v>6.2249995E-7</v>
      </c>
      <c r="CH2" s="64">
        <v>3.1933865999999998E-2</v>
      </c>
      <c r="CI2" s="64">
        <v>3.1852833999999998E-3</v>
      </c>
      <c r="CJ2" s="64">
        <v>2.9649836999999999</v>
      </c>
      <c r="CK2" s="64">
        <v>1.1265538E-2</v>
      </c>
      <c r="CL2" s="64">
        <v>0.60877406999999994</v>
      </c>
      <c r="CM2" s="64">
        <v>4.8586583000000001</v>
      </c>
      <c r="CN2" s="64">
        <v>2076.4807000000001</v>
      </c>
      <c r="CO2" s="64">
        <v>3583.7114000000001</v>
      </c>
      <c r="CP2" s="64">
        <v>2106.2705000000001</v>
      </c>
      <c r="CQ2" s="64">
        <v>753.48789999999997</v>
      </c>
      <c r="CR2" s="64">
        <v>425.07855000000001</v>
      </c>
      <c r="CS2" s="64">
        <v>369.04534999999998</v>
      </c>
      <c r="CT2" s="64">
        <v>2067.5427</v>
      </c>
      <c r="CU2" s="64">
        <v>1200.4405999999999</v>
      </c>
      <c r="CV2" s="64">
        <v>1149.6411000000001</v>
      </c>
      <c r="CW2" s="64">
        <v>1393.5009</v>
      </c>
      <c r="CX2" s="64">
        <v>400.06371999999999</v>
      </c>
      <c r="CY2" s="64">
        <v>2706.7827000000002</v>
      </c>
      <c r="CZ2" s="64">
        <v>1298.5325</v>
      </c>
      <c r="DA2" s="64">
        <v>3185.8087999999998</v>
      </c>
      <c r="DB2" s="64">
        <v>3097.3083000000001</v>
      </c>
      <c r="DC2" s="64">
        <v>4586.4375</v>
      </c>
      <c r="DD2" s="64">
        <v>6662.6806999999999</v>
      </c>
      <c r="DE2" s="64">
        <v>1463.2003</v>
      </c>
      <c r="DF2" s="64">
        <v>3245.4236000000001</v>
      </c>
      <c r="DG2" s="64">
        <v>1590.0741</v>
      </c>
      <c r="DH2" s="64">
        <v>104.42310999999999</v>
      </c>
      <c r="DI2" s="64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22.818012</v>
      </c>
      <c r="B6">
        <f>BB2</f>
        <v>6.0527509999999998</v>
      </c>
      <c r="C6">
        <f>BC2</f>
        <v>7.6325649999999996</v>
      </c>
      <c r="D6">
        <f>BD2</f>
        <v>9.1175429999999995</v>
      </c>
    </row>
    <row r="7" spans="1:11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K12" sqref="K12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255</v>
      </c>
      <c r="B2" s="55">
        <v>23552</v>
      </c>
      <c r="C2" s="56">
        <f ca="1">YEAR(TODAY())-YEAR(B2)+IF(TODAY()&gt;=DATE(YEAR(TODAY()),MONTH(B2),DAY(B2)),0,-1)</f>
        <v>56</v>
      </c>
      <c r="E2" s="52">
        <v>167.2</v>
      </c>
      <c r="F2" s="53" t="s">
        <v>39</v>
      </c>
      <c r="G2" s="52">
        <v>69.900000000000006</v>
      </c>
      <c r="H2" s="51" t="s">
        <v>41</v>
      </c>
      <c r="I2" s="71">
        <f>ROUND(G3/E3^2,1)</f>
        <v>25</v>
      </c>
    </row>
    <row r="3" spans="1:9">
      <c r="E3" s="51">
        <f>E2/100</f>
        <v>1.6719999999999999</v>
      </c>
      <c r="F3" s="51" t="s">
        <v>40</v>
      </c>
      <c r="G3" s="51">
        <f>G2</f>
        <v>69.900000000000006</v>
      </c>
      <c r="H3" s="51" t="s">
        <v>41</v>
      </c>
      <c r="I3" s="71"/>
    </row>
    <row r="4" spans="1:9">
      <c r="A4" t="s">
        <v>273</v>
      </c>
    </row>
    <row r="5" spans="1:9">
      <c r="B5" s="60">
        <v>44153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김영근, ID : H1900508)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15일 13:55:00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>
      <c r="A5" s="6"/>
      <c r="B5" s="145" t="s">
        <v>275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>
      <c r="C10" s="151" t="s">
        <v>30</v>
      </c>
      <c r="D10" s="151"/>
      <c r="E10" s="152"/>
      <c r="F10" s="155">
        <f>'개인정보 및 신체계측 입력'!B5</f>
        <v>44153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>
      <c r="C12" s="151" t="s">
        <v>32</v>
      </c>
      <c r="D12" s="151"/>
      <c r="E12" s="152"/>
      <c r="F12" s="136">
        <f ca="1">'개인정보 및 신체계측 입력'!C2</f>
        <v>56</v>
      </c>
      <c r="G12" s="136"/>
      <c r="H12" s="136"/>
      <c r="I12" s="136"/>
      <c r="K12" s="127">
        <f>'개인정보 및 신체계측 입력'!E2</f>
        <v>167.2</v>
      </c>
      <c r="L12" s="128"/>
      <c r="M12" s="121">
        <f>'개인정보 및 신체계측 입력'!G2</f>
        <v>69.900000000000006</v>
      </c>
      <c r="N12" s="122"/>
      <c r="O12" s="117" t="s">
        <v>271</v>
      </c>
      <c r="P12" s="111"/>
      <c r="Q12" s="114">
        <f>'개인정보 및 신체계측 입력'!I2</f>
        <v>25</v>
      </c>
      <c r="R12" s="114"/>
      <c r="S12" s="114"/>
    </row>
    <row r="13" spans="1:19" ht="18" customHeight="1" thickBot="1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>
      <c r="C14" s="153" t="s">
        <v>31</v>
      </c>
      <c r="D14" s="153"/>
      <c r="E14" s="154"/>
      <c r="F14" s="115" t="str">
        <f>MID('DRIs DATA'!B1,28,3)</f>
        <v>김영근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76.558000000000007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7.4240000000000004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16.018000000000001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1</v>
      </c>
      <c r="P69" s="150"/>
      <c r="Q69" s="37" t="s">
        <v>54</v>
      </c>
      <c r="R69" s="35"/>
      <c r="S69" s="35"/>
      <c r="T69" s="6"/>
    </row>
    <row r="70" spans="2:21" ht="18" customHeight="1" thickBot="1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10</v>
      </c>
      <c r="L72" s="36" t="s">
        <v>53</v>
      </c>
      <c r="M72" s="36">
        <f>ROUND('DRIs DATA'!K8,1)</f>
        <v>14.1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>
      <c r="B94" s="88" t="s">
        <v>171</v>
      </c>
      <c r="C94" s="86"/>
      <c r="D94" s="86"/>
      <c r="E94" s="86"/>
      <c r="F94" s="89">
        <f>ROUND('DRIs DATA'!F16/'DRIs DATA'!C16*100,2)</f>
        <v>108.24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161.21</v>
      </c>
      <c r="R94" s="86" t="s">
        <v>167</v>
      </c>
      <c r="S94" s="86"/>
      <c r="T94" s="8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>
      <c r="B121" s="43" t="s">
        <v>171</v>
      </c>
      <c r="C121" s="16"/>
      <c r="D121" s="16"/>
      <c r="E121" s="15"/>
      <c r="F121" s="89">
        <f>ROUND('DRIs DATA'!F26/'DRIs DATA'!C26*100,2)</f>
        <v>194.94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117.33</v>
      </c>
      <c r="R121" s="86" t="s">
        <v>166</v>
      </c>
      <c r="S121" s="86"/>
      <c r="T121" s="8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5.75" thickBot="1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>
      <c r="B172" s="42" t="s">
        <v>171</v>
      </c>
      <c r="C172" s="20"/>
      <c r="D172" s="20"/>
      <c r="E172" s="6"/>
      <c r="F172" s="89">
        <f>ROUND('DRIs DATA'!F36/'DRIs DATA'!C36*100,2)</f>
        <v>75.66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574.21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>
      <c r="B197" s="42" t="s">
        <v>171</v>
      </c>
      <c r="C197" s="20"/>
      <c r="D197" s="20"/>
      <c r="E197" s="6"/>
      <c r="F197" s="89">
        <f>ROUND('DRIs DATA'!F46/'DRIs DATA'!C46*100,2)</f>
        <v>159.02000000000001</v>
      </c>
      <c r="G197" s="89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>
      <c r="K205" s="10"/>
    </row>
    <row r="206" spans="2:20" ht="18" customHeight="1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2021-01-15T06:16:31Z</dcterms:modified>
</cp:coreProperties>
</file>