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<sst xmlns="http://schemas.openxmlformats.org/spreadsheetml/2006/main" count="692" uniqueCount="283">
  <si>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</si>
  <si>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</si>
  <si>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</si>
  <si>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</si>
  <si>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</si>
  <si>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</si>
  <si>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</si>
  <si>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</si>
  <si>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</si>
  <si>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</si>
  <si>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</si>
  <si>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</si>
  <si>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</si>
  <si>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</si>
  <si>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</si>
  <si>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</si>
  <si>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</si>
  <si>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</si>
  <si>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</si>
  <si>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</si>
  <si>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</si>
  <si>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</si>
  <si>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</si>
  <si>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</si>
  <si>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</si>
  <si>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</si>
  <si>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</si>
  <si>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</si>
  <si>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</si>
  <si>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</si>
  <si>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</si>
  <si>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</si>
  <si>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</si>
  <si>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</si>
  <si>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</si>
  <si>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</si>
  <si>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</si>
  <si>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</si>
  <si>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</si>
  <si>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</si>
  <si>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</si>
  <si>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</si>
  <si>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</si>
  <si>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</si>
  <si>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</si>
  <si>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</si>
  <si>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</si>
  <si>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</si>
  <si>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</si>
  <si>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</si>
  <si>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</si>
  <si>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</si>
  <si>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</si>
  <si>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</si>
  <si>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</si>
  <si>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</si>
  <si>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</si>
  <si>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</si>
  <si>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</si>
  <si>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</si>
  <si>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</si>
  <si>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</si>
  <si>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</si>
  <si>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</si>
  <si>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</si>
  <si>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</si>
  <si>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</si>
  <si>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</si>
  <si>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</si>
  <si>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</si>
  <si>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</si>
  <si>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</si>
  <si>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</si>
  <si>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</si>
  <si>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</si>
  <si>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</si>
  <si>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</si>
  <si>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</si>
  <si>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</si>
  <si>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</si>
  <si>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</si>
  <si>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</si>
  <si>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</si>
  <si>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</si>
  <si>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</si>
  <si>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</si>
  <si>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</si>
  <si>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</si>
  <si>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</si>
  <si>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</si>
  <si>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</si>
  <si>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</si>
  <si>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</si>
  <si>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</si>
  <si>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</si>
  <si>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</si>
  <si>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</si>
  <si>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</si>
  <si>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</si>
  <si>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</si>
  <si>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</si>
  <si>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</si>
  <si>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</si>
  <si>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</si>
  <si>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</si>
  <si>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</si>
  <si>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</si>
  <si>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</si>
  <si>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</si>
  <si>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</si>
  <si>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</si>
  <si>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</si>
  <si>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</si>
  <si>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</si>
  <si>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</si>
  <si>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</si>
  <si>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</si>
  <si>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</si>
  <si>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</si>
  <si>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</si>
  <si>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</si>
  <si>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</si>
  <si>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</si>
  <si>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</si>
  <si>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</si>
  <si>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</si>
  <si>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</si>
  <si>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</si>
  <si>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</si>
  <si>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</si>
  <si>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</si>
  <si>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</si>
  <si>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</si>
  <si>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</si>
  <si>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</si>
  <si>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</si>
  <si>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</si>
  <si>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</si>
  <si>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</si>
  <si>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</si>
  <si>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</si>
  <si>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</si>
  <si>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</si>
  <si>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</si>
  <si>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</si>
  <si>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</si>
  <si>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</si>
  <si>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</si>
  <si>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</si>
  <si>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</si>
  <si>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</si>
  <si>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</si>
  <si>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</si>
  <si>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</si>
  <si>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</si>
  <si>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</si>
  <si>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</si>
  <si>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</si>
  <si>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</si>
  <si>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</si>
  <si>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</si>
  <si>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</si>
  <si>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</si>
  <si>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</si>
  <si>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</si>
  <si>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</si>
  <si>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</si>
  <si>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</si>
  <si>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</si>
  <si>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</si>
  <si>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</si>
  <si>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</si>
  <si>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</si>
  <si>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</si>
  <si>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</si>
  <si>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</si>
  <si>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</si>
  <si>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</si>
  <si>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</si>
  <si>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</si>
  <si>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</si>
  <si>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</si>
  <si>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</si>
  <si>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</si>
  <si>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</si>
  <si>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</si>
  <si>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</si>
  <si>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</si>
  <si>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</si>
  <si>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</si>
  <si>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</si>
  <si>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</si>
  <si>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</si>
  <si>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</si>
  <si>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</si>
  <si>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</si>
  <si>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</si>
  <si>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</si>
  <si>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</si>
  <si>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</si>
  <si>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</si>
  <si>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</si>
  <si>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</si>
  <si>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</si>
  <si>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</si>
  <si>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</si>
  <si>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</si>
  <si>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</si>
  <si>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</si>
  <si>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</si>
  <si>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</si>
  <si>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</si>
  <si>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</si>
  <si>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</si>
  <si>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</si>
  <si>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</si>
  <si>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</si>
  <si>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</si>
  <si>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</si>
  <si>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</si>
  <si>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</si>
  <si>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</si>
  <si>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</si>
  <si>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</si>
  <si>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</si>
  <si>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</si>
  <si>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</si>
  <si>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</si>
  <si>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</si>
  <si>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</si>
  <si>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</si>
  <si>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</si>
  <si>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</si>
  <si>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</si>
  <si>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</si>
  <si>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</si>
  <si>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</si>
  <si>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</si>
  <si>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</si>
  <si>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</si>
  <si>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</si>
  <si>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</si>
  <si>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</si>
  <si>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</si>
  <si>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</si>
  <si>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</si>
  <si>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</si>
  <si>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</si>
  <si>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</si>
  <si>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</si>
  <si>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</si>
  <si>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</si>
  <si>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</si>
  <si>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</si>
  <si>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</si>
  <si>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</si>
  <si>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</si>
  <si>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</si>
  <si>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</si>
  <si>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</si>
  <si>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</si>
  <si>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</si>
  <si>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</si>
  <si>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</si>
  <si>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</si>
  <si>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</si>
  <si>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</si>
  <si>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</si>
  <si>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</si>
  <si>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</si>
  <si>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</si>
  <si>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</si>
  <si>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</si>
  <si>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</si>
  <si>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</si>
  <si>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</si>
  <si>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</si>
  <si>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</si>
  <si>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</si>
  <si>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최종찬, ID : H1900516)</t>
  </si>
  <si>
    <t>2021년 01월 15일 14:47:02</t>
  </si>
  <si>
    <t>H1900516</t>
  </si>
  <si>
    <t>최종찬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</si>
</sst>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126.87124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6.1422315000000003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5.6554229999999999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2270.4549999999999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8206.4699999999993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423.29270000000002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320.89330000000001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20.471668000000001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2847.0520000000001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0.30053505000000003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6.1770883000000003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65.940870000000004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151.97644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117.84408999999999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6.96</c:v>
                </c:pt>
                <c:pt idx="1">
                  <c:v>14.116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29.68018</c:v>
                </c:pt>
                <c:pt idx="1">
                  <c:v>40.190272999999998</c:v>
                </c:pt>
                <c:pt idx="2">
                  <c:v>41.166670000000003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1410.4103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55.649216000000003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65.241</c:v>
                </c:pt>
                <c:pt idx="1">
                  <c:v>16.893000000000001</c:v>
                </c:pt>
                <c:pt idx="2">
                  <c:v>17.867000000000001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3403.2485000000001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400.83069999999998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1365.4181000000001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6.8985247999999997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14028.847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38.161633000000002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4.1813073000000003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807.97973999999999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3.0589569999999999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33.365180000000002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4.1813073000000003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1399.9308000000001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10.2847595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최종찬, ID : H1900516)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14:47:02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3403.2485000000001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126.87124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65.940870000000004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65.241</v>
      </c>
      <c r="G8" s="59">
        <f>'DRIs DATA 입력'!G8</f>
        <v>16.893000000000001</v>
      </c>
      <c r="H8" s="59">
        <f>'DRIs DATA 입력'!H8</f>
        <v>17.867000000000001</v>
      </c>
      <c r="I8" s="46"/>
      <c r="J8" s="59" t="s">
        <v>216</v>
      </c>
      <c r="K8" s="59">
        <f>'DRIs DATA 입력'!K8</f>
        <v>6.96</v>
      </c>
      <c r="L8" s="59">
        <f>'DRIs DATA 입력'!L8</f>
        <v>14.116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1410.4103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55.649216000000003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6.8985247999999997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807.97973999999999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400.83069999999998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3.9045239999999999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3.0589569999999999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33.365180000000002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4.1813073000000003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1399.9308000000001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10.2847595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6.1422315000000003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5.6554229999999999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1365.4181000000001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2270.4549999999999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14028.847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8206.4699999999993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423.29270000000002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320.89330000000001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38.161633000000002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20.471668000000001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2847.0520000000001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0.30053505000000003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6.1770883000000003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151.97644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117.84408999999999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2140</v>
      </c>
      <c r="C6" s="161">
        <v>3403.2485000000001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60</v>
      </c>
      <c r="P6" s="161">
        <v>75</v>
      </c>
      <c r="Q6" s="161">
        <v>0</v>
      </c>
      <c r="R6" s="161">
        <v>0</v>
      </c>
      <c r="S6" s="161">
        <v>126.87124</v>
      </c>
      <c r="T6" s="159"/>
      <c r="U6" s="161" t="s">
        <v>214</v>
      </c>
      <c r="V6" s="161">
        <v>0</v>
      </c>
      <c r="W6" s="161">
        <v>5</v>
      </c>
      <c r="X6" s="161">
        <v>20</v>
      </c>
      <c r="Y6" s="161">
        <v>0</v>
      </c>
      <c r="Z6" s="161">
        <v>65.940870000000004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65.241</v>
      </c>
      <c r="G8" s="161">
        <v>16.893000000000001</v>
      </c>
      <c r="H8" s="161">
        <v>17.867000000000001</v>
      </c>
      <c r="I8" s="159"/>
      <c r="J8" s="161" t="s">
        <v>216</v>
      </c>
      <c r="K8" s="161">
        <v>6.96</v>
      </c>
      <c r="L8" s="161">
        <v>14.116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780</v>
      </c>
      <c r="C16" s="161">
        <v>1090</v>
      </c>
      <c r="D16" s="161">
        <v>0</v>
      </c>
      <c r="E16" s="161">
        <v>3000</v>
      </c>
      <c r="F16" s="161">
        <v>1410.4103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55.649216000000003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6.8985247999999997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807.97973999999999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400.83069999999998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3.9045239999999999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3.0589569999999999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33.365180000000002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4.1813073000000003</v>
      </c>
      <c r="AI26" s="159"/>
      <c r="AJ26" s="161" t="s">
        <v>233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1399.9308000000001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10.2847595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6.1422315000000003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5.6554229999999999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2500</v>
      </c>
      <c r="F36" s="161">
        <v>1365.4181000000001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2270.4549999999999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14028.847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8206.4699999999993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423.29270000000002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320.89330000000001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38.161633000000002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20.471668000000001</v>
      </c>
      <c r="N46" s="159"/>
      <c r="O46" s="161" t="s">
        <v>251</v>
      </c>
      <c r="P46" s="161">
        <v>970</v>
      </c>
      <c r="Q46" s="161">
        <v>800</v>
      </c>
      <c r="R46" s="161">
        <v>480</v>
      </c>
      <c r="S46" s="161">
        <v>10000</v>
      </c>
      <c r="T46" s="161">
        <v>2847.0520000000001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0.30053505000000003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6.1770883000000003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151.97644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117.84408999999999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9" sqref="I1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58</v>
      </c>
      <c r="E2" s="64">
        <v>3403.2485000000001</v>
      </c>
      <c r="F2" s="64">
        <v>463.27404999999999</v>
      </c>
      <c r="G2" s="64">
        <v>119.95399999999999</v>
      </c>
      <c r="H2" s="64">
        <v>74.602530000000002</v>
      </c>
      <c r="I2" s="64">
        <v>45.351475000000001</v>
      </c>
      <c r="J2" s="64">
        <v>126.87124</v>
      </c>
      <c r="K2" s="64">
        <v>63.548298000000003</v>
      </c>
      <c r="L2" s="64">
        <v>63.322937000000003</v>
      </c>
      <c r="M2" s="64">
        <v>65.940870000000004</v>
      </c>
      <c r="N2" s="64">
        <v>5.6519950000000003</v>
      </c>
      <c r="O2" s="64">
        <v>40.267887000000002</v>
      </c>
      <c r="P2" s="64">
        <v>2409.913</v>
      </c>
      <c r="Q2" s="64">
        <v>60.890293</v>
      </c>
      <c r="R2" s="64">
        <v>1410.4103</v>
      </c>
      <c r="S2" s="64">
        <v>179.85016999999999</v>
      </c>
      <c r="T2" s="64">
        <v>14766.724</v>
      </c>
      <c r="U2" s="64">
        <v>6.8985247999999997</v>
      </c>
      <c r="V2" s="64">
        <v>55.649216000000003</v>
      </c>
      <c r="W2" s="64">
        <v>807.97973999999999</v>
      </c>
      <c r="X2" s="64">
        <v>400.83069999999998</v>
      </c>
      <c r="Y2" s="64">
        <v>3.9045239999999999</v>
      </c>
      <c r="Z2" s="64">
        <v>3.0589569999999999</v>
      </c>
      <c r="AA2" s="64">
        <v>33.365180000000002</v>
      </c>
      <c r="AB2" s="64">
        <v>4.1813073000000003</v>
      </c>
      <c r="AC2" s="64">
        <v>1399.9308000000001</v>
      </c>
      <c r="AD2" s="64">
        <v>10.2847595</v>
      </c>
      <c r="AE2" s="64">
        <v>6.1422315000000003</v>
      </c>
      <c r="AF2" s="64">
        <v>5.6554229999999999</v>
      </c>
      <c r="AG2" s="64">
        <v>1365.4181000000001</v>
      </c>
      <c r="AH2" s="64">
        <v>921.29425000000003</v>
      </c>
      <c r="AI2" s="64">
        <v>444.12378000000001</v>
      </c>
      <c r="AJ2" s="64">
        <v>2270.4549999999999</v>
      </c>
      <c r="AK2" s="64">
        <v>14028.847</v>
      </c>
      <c r="AL2" s="64">
        <v>423.29270000000002</v>
      </c>
      <c r="AM2" s="64">
        <v>8206.4699999999993</v>
      </c>
      <c r="AN2" s="64">
        <v>320.89330000000001</v>
      </c>
      <c r="AO2" s="64">
        <v>38.161633000000002</v>
      </c>
      <c r="AP2" s="64">
        <v>30.726465000000001</v>
      </c>
      <c r="AQ2" s="64">
        <v>7.4351664</v>
      </c>
      <c r="AR2" s="64">
        <v>20.471668000000001</v>
      </c>
      <c r="AS2" s="64">
        <v>2847.0520000000001</v>
      </c>
      <c r="AT2" s="64">
        <v>0.30053505000000003</v>
      </c>
      <c r="AU2" s="64">
        <v>6.1770883000000003</v>
      </c>
      <c r="AV2" s="64">
        <v>151.97644</v>
      </c>
      <c r="AW2" s="64">
        <v>117.84408999999999</v>
      </c>
      <c r="AX2" s="64">
        <v>0.77628750000000002</v>
      </c>
      <c r="AY2" s="64">
        <v>3.2261139999999999</v>
      </c>
      <c r="AZ2" s="64">
        <v>435.49664000000001</v>
      </c>
      <c r="BA2" s="64">
        <v>111.06652</v>
      </c>
      <c r="BB2" s="64">
        <v>29.68018</v>
      </c>
      <c r="BC2" s="64">
        <v>40.190272999999998</v>
      </c>
      <c r="BD2" s="64">
        <v>41.166670000000003</v>
      </c>
      <c r="BE2" s="64">
        <v>1.5892583</v>
      </c>
      <c r="BF2" s="64">
        <v>9.3755059999999997</v>
      </c>
      <c r="BG2" s="64">
        <v>2.7754896000000001E-3</v>
      </c>
      <c r="BH2" s="64">
        <v>5.4481192999999997E-2</v>
      </c>
      <c r="BI2" s="64">
        <v>4.1049457999999997E-2</v>
      </c>
      <c r="BJ2" s="64">
        <v>0.17293248</v>
      </c>
      <c r="BK2" s="64">
        <v>2.1349920000000001E-4</v>
      </c>
      <c r="BL2" s="64">
        <v>0.61142032999999996</v>
      </c>
      <c r="BM2" s="64">
        <v>6.5168036999999996</v>
      </c>
      <c r="BN2" s="64">
        <v>2.0648659999999999</v>
      </c>
      <c r="BO2" s="64">
        <v>99.198260000000005</v>
      </c>
      <c r="BP2" s="64">
        <v>17.214404999999999</v>
      </c>
      <c r="BQ2" s="64">
        <v>32.027374000000002</v>
      </c>
      <c r="BR2" s="64">
        <v>116.50977</v>
      </c>
      <c r="BS2" s="64">
        <v>51.898808000000002</v>
      </c>
      <c r="BT2" s="64">
        <v>22.202500000000001</v>
      </c>
      <c r="BU2" s="64">
        <v>1.5313394</v>
      </c>
      <c r="BV2" s="64">
        <v>0.10595228499999999</v>
      </c>
      <c r="BW2" s="64">
        <v>1.5191488</v>
      </c>
      <c r="BX2" s="64">
        <v>1.9731684</v>
      </c>
      <c r="BY2" s="64">
        <v>0.24489583000000001</v>
      </c>
      <c r="BZ2" s="64">
        <v>9.8394150000000007E-4</v>
      </c>
      <c r="CA2" s="64">
        <v>1.0200571</v>
      </c>
      <c r="CB2" s="64">
        <v>5.866333E-2</v>
      </c>
      <c r="CC2" s="64">
        <v>0.21273829</v>
      </c>
      <c r="CD2" s="64">
        <v>1.9264376000000001</v>
      </c>
      <c r="CE2" s="64">
        <v>0.16891782</v>
      </c>
      <c r="CF2" s="64">
        <v>0.20875779999999999</v>
      </c>
      <c r="CG2" s="64">
        <v>4.9500000000000003E-7</v>
      </c>
      <c r="CH2" s="64">
        <v>3.4683690000000003E-2</v>
      </c>
      <c r="CI2" s="64">
        <v>2.5329929999999999E-3</v>
      </c>
      <c r="CJ2" s="64">
        <v>3.9179542000000001</v>
      </c>
      <c r="CK2" s="64">
        <v>2.1538788E-2</v>
      </c>
      <c r="CL2" s="64">
        <v>11.644164</v>
      </c>
      <c r="CM2" s="64">
        <v>5.7119637000000001</v>
      </c>
      <c r="CN2" s="64">
        <v>3670.1406000000002</v>
      </c>
      <c r="CO2" s="64">
        <v>6328.027</v>
      </c>
      <c r="CP2" s="64">
        <v>4570.4780000000001</v>
      </c>
      <c r="CQ2" s="64">
        <v>1433.8743999999999</v>
      </c>
      <c r="CR2" s="64">
        <v>805.12810000000002</v>
      </c>
      <c r="CS2" s="64">
        <v>557.82579999999996</v>
      </c>
      <c r="CT2" s="64">
        <v>3703.7734</v>
      </c>
      <c r="CU2" s="64">
        <v>2470.5142000000001</v>
      </c>
      <c r="CV2" s="64">
        <v>1768.4187999999999</v>
      </c>
      <c r="CW2" s="64">
        <v>2979.6496999999999</v>
      </c>
      <c r="CX2" s="64">
        <v>812.30550000000005</v>
      </c>
      <c r="CY2" s="64">
        <v>4376.3159999999998</v>
      </c>
      <c r="CZ2" s="64">
        <v>2659.5160000000001</v>
      </c>
      <c r="DA2" s="64">
        <v>5662.4030000000002</v>
      </c>
      <c r="DB2" s="64">
        <v>5063.4434000000001</v>
      </c>
      <c r="DC2" s="64">
        <v>8644.7705000000005</v>
      </c>
      <c r="DD2" s="64">
        <v>14030.584999999999</v>
      </c>
      <c r="DE2" s="64">
        <v>3476.8762000000002</v>
      </c>
      <c r="DF2" s="64">
        <v>5456.7285000000002</v>
      </c>
      <c r="DG2" s="64">
        <v>3272.6471999999999</v>
      </c>
      <c r="DH2" s="64">
        <v>94.747429999999994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111.06652</v>
      </c>
      <c r="B6">
        <f>BB2</f>
        <v>29.68018</v>
      </c>
      <c r="C6">
        <f>BC2</f>
        <v>40.190272999999998</v>
      </c>
      <c r="D6">
        <f>BD2</f>
        <v>41.166670000000003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5" sqref="H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22853</v>
      </c>
      <c r="C2" s="56">
        <f ca="1">YEAR(TODAY())-YEAR(B2)+IF(TODAY()&gt;=DATE(YEAR(TODAY()),MONTH(B2),DAY(B2)),0,-1)</f>
        <v>58</v>
      </c>
      <c r="E2" s="52">
        <v>156.69999999999999</v>
      </c>
      <c r="F2" s="53" t="s">
        <v>39</v>
      </c>
      <c r="G2" s="52">
        <v>69.099999999999994</v>
      </c>
      <c r="H2" s="51" t="s">
        <v>41</v>
      </c>
      <c r="I2" s="71">
        <f>ROUND(G3/E3^2,1)</f>
        <v>28.1</v>
      </c>
    </row>
    <row r="3" spans="1:9">
      <c r="E3" s="51">
        <f>E2/100</f>
        <v>1.5669999999999999</v>
      </c>
      <c r="F3" s="51" t="s">
        <v>40</v>
      </c>
      <c r="G3" s="51">
        <f>G2</f>
        <v>69.099999999999994</v>
      </c>
      <c r="H3" s="51" t="s">
        <v>41</v>
      </c>
      <c r="I3" s="71"/>
    </row>
    <row r="4" spans="1:9">
      <c r="A4" t="s">
        <v>273</v>
      </c>
    </row>
    <row r="5" spans="1:9">
      <c r="B5" s="60">
        <v>44155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최종찬, ID : H1900516)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14:47:02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44155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58</v>
      </c>
      <c r="G12" s="136"/>
      <c r="H12" s="136"/>
      <c r="I12" s="136"/>
      <c r="K12" s="127">
        <f>'개인정보 및 신체계측 입력'!E2</f>
        <v>156.69999999999999</v>
      </c>
      <c r="L12" s="128"/>
      <c r="M12" s="121">
        <f>'개인정보 및 신체계측 입력'!G2</f>
        <v>69.099999999999994</v>
      </c>
      <c r="N12" s="122"/>
      <c r="O12" s="117" t="s">
        <v>271</v>
      </c>
      <c r="P12" s="111"/>
      <c r="Q12" s="114">
        <f>'개인정보 및 신체계측 입력'!I2</f>
        <v>28.1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최종찬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65.241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16.893000000000001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17.867000000000001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14.1</v>
      </c>
      <c r="L72" s="36" t="s">
        <v>53</v>
      </c>
      <c r="M72" s="36">
        <f>ROUND('DRIs DATA'!K8,1)</f>
        <v>7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188.05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463.74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400.83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278.75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170.68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935.26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381.62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2021-01-15T06:44:46Z</dcterms:modified>
</cp:coreProperties>
</file>