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<sst xmlns="http://schemas.openxmlformats.org/spreadsheetml/2006/main" count="692" uniqueCount="283">
  <si>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</si>
  <si>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</si>
  <si>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</si>
  <si>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</si>
  <si>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</si>
  <si>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</si>
  <si>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</si>
  <si>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</si>
  <si>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</si>
  <si>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</si>
  <si>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</si>
  <si>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</si>
  <si>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</si>
  <si>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</si>
  <si>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</si>
  <si>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</si>
  <si>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</si>
  <si>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</si>
  <si>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</si>
  <si>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</si>
  <si>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</si>
  <si>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</si>
  <si>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</si>
  <si>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</si>
  <si>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</si>
  <si>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</si>
  <si>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</si>
  <si>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</si>
  <si>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</si>
  <si>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</si>
  <si>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</si>
  <si>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</si>
  <si>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</si>
  <si>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</si>
  <si>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</si>
  <si>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</si>
  <si>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</si>
  <si>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</si>
  <si>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</si>
  <si>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</si>
  <si>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</si>
  <si>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</si>
  <si>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</si>
  <si>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</si>
  <si>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</si>
  <si>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</si>
  <si>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</si>
  <si>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</si>
  <si>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</si>
  <si>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</si>
  <si>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</si>
  <si>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</si>
  <si>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</si>
  <si>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</si>
  <si>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</si>
  <si>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</si>
  <si>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</si>
  <si>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</si>
  <si>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</si>
  <si>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</si>
  <si>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</si>
  <si>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</si>
  <si>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</si>
  <si>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</si>
  <si>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</si>
  <si>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</si>
  <si>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</si>
  <si>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</si>
  <si>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</si>
  <si>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</si>
  <si>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</si>
  <si>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</si>
  <si>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</si>
  <si>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</si>
  <si>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</si>
  <si>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</si>
  <si>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</si>
  <si>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</si>
  <si>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</si>
  <si>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</si>
  <si>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</si>
  <si>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</si>
  <si>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</si>
  <si>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</si>
  <si>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</si>
  <si>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</si>
  <si>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</si>
  <si>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</si>
  <si>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</si>
  <si>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</si>
  <si>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</si>
  <si>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</si>
  <si>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</si>
  <si>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</si>
  <si>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</si>
  <si>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</si>
  <si>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</si>
  <si>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</si>
  <si>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</si>
  <si>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</si>
  <si>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</si>
  <si>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</si>
  <si>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</si>
  <si>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</si>
  <si>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</si>
  <si>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</si>
  <si>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</si>
  <si>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</si>
  <si>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</si>
  <si>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</si>
  <si>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</si>
  <si>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</si>
  <si>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</si>
  <si>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</si>
  <si>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</si>
  <si>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</si>
  <si>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</si>
  <si>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</si>
  <si>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</si>
  <si>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</si>
  <si>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</si>
  <si>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</si>
  <si>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</si>
  <si>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</si>
  <si>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</si>
  <si>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</si>
  <si>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</si>
  <si>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</si>
  <si>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</si>
  <si>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</si>
  <si>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</si>
  <si>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</si>
  <si>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</si>
  <si>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</si>
  <si>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</si>
  <si>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</si>
  <si>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</si>
  <si>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</si>
  <si>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</si>
  <si>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</si>
  <si>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</si>
  <si>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</si>
  <si>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</si>
  <si>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</si>
  <si>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</si>
  <si>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</si>
  <si>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</si>
  <si>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</si>
  <si>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</si>
  <si>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</si>
  <si>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</si>
  <si>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</si>
  <si>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</si>
  <si>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</si>
  <si>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</si>
  <si>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</si>
  <si>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</si>
  <si>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</si>
  <si>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</si>
  <si>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</si>
  <si>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</si>
  <si>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</si>
  <si>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</si>
  <si>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</si>
  <si>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</si>
  <si>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</si>
  <si>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</si>
  <si>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</si>
  <si>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</si>
  <si>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</si>
  <si>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</si>
  <si>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</si>
  <si>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</si>
  <si>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</si>
  <si>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</si>
  <si>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</si>
  <si>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</si>
  <si>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</si>
  <si>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</si>
  <si>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</si>
  <si>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</si>
  <si>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</si>
  <si>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</si>
  <si>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</si>
  <si>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</si>
  <si>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</si>
  <si>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</si>
  <si>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</si>
  <si>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</si>
  <si>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</si>
  <si>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</si>
  <si>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</si>
  <si>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</si>
  <si>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</si>
  <si>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</si>
  <si>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</si>
  <si>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</si>
  <si>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</si>
  <si>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</si>
  <si>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</si>
  <si>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</si>
  <si>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</si>
  <si>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</si>
  <si>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</si>
  <si>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</si>
  <si>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</si>
  <si>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</si>
  <si>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</si>
  <si>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</si>
  <si>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</si>
  <si>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</si>
  <si>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</si>
  <si>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</si>
  <si>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</si>
  <si>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</si>
  <si>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</si>
  <si>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</si>
  <si>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</si>
  <si>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</si>
  <si>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</si>
  <si>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</si>
  <si>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</si>
  <si>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</si>
  <si>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</si>
  <si>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</si>
  <si>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</si>
  <si>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</si>
  <si>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</si>
  <si>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</si>
  <si>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</si>
  <si>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</si>
  <si>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</si>
  <si>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</si>
  <si>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</si>
  <si>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</si>
  <si>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</si>
  <si>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</si>
  <si>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</si>
  <si>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</si>
  <si>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</si>
  <si>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</si>
  <si>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</si>
  <si>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</si>
  <si>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</si>
  <si>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</si>
  <si>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</si>
  <si>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</si>
  <si>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</si>
  <si>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</si>
  <si>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</si>
  <si>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</si>
  <si>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</si>
  <si>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</si>
  <si>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</si>
  <si>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</si>
  <si>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</si>
  <si>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</si>
  <si>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</si>
  <si>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</si>
  <si>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</si>
  <si>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</si>
  <si>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</si>
  <si>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</si>
  <si>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</si>
  <si>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</si>
  <si>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</si>
  <si>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</si>
  <si>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</si>
  <si>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</si>
  <si>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</si>
  <si>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</si>
  <si>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</si>
  <si>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</si>
  <si>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</si>
  <si>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</si>
  <si>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</si>
  <si>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</si>
  <si>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</si>
  <si>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</si>
  <si>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임미란, ID : H1900521)</t>
  </si>
  <si>
    <t>2021년 01월 15일 14:57:21</t>
  </si>
  <si>
    <t>H1900521</t>
  </si>
  <si>
    <t>임미란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</si>
</sst>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39.861922999999997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2.3293311999999999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2.3228680000000002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695.70074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3091.1370000000002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73.146529999999998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126.29977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6.0619636000000003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1504.4268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0.18944584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1.7279990999999999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23.669443000000001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84.045990000000003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38.439723999999998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5.1970000000000001</c:v>
                </c:pt>
                <c:pt idx="1">
                  <c:v>14.074999999999999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6.3733415999999998</c:v>
                </c:pt>
                <c:pt idx="1">
                  <c:v>8.8206380000000006</c:v>
                </c:pt>
                <c:pt idx="2">
                  <c:v>9.8504699999999996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500.48165999999998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17.907595000000001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72.125</c:v>
                </c:pt>
                <c:pt idx="1">
                  <c:v>12.481999999999999</c:v>
                </c:pt>
                <c:pt idx="2">
                  <c:v>15.394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1191.3956000000001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265.38850000000002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388.26260000000002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1.8049558000000001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3698.395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12.331517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1.3484569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404.09289999999999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1.1326803999999999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10.678397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1.3484569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558.92909999999995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4.636482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임미란, ID : H1900521)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14:57:21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1191.3956000000001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39.861922999999997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23.669443000000001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72.125</v>
      </c>
      <c r="G8" s="59">
        <f>'DRIs DATA 입력'!G8</f>
        <v>12.481999999999999</v>
      </c>
      <c r="H8" s="59">
        <f>'DRIs DATA 입력'!H8</f>
        <v>15.394</v>
      </c>
      <c r="I8" s="46"/>
      <c r="J8" s="59" t="s">
        <v>216</v>
      </c>
      <c r="K8" s="59">
        <f>'DRIs DATA 입력'!K8</f>
        <v>5.1970000000000001</v>
      </c>
      <c r="L8" s="59">
        <f>'DRIs DATA 입력'!L8</f>
        <v>14.074999999999999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500.48165999999998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17.907595000000001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1.8049558000000001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404.09289999999999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265.38850000000002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1.3794006999999999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1.1326803999999999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10.678397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1.3484569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558.92909999999995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4.636482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2.3293311999999999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2.3228680000000002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388.26260000000002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695.70074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3698.395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3091.1370000000002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73.146529999999998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126.29977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12.331517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6.0619636000000003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1504.4268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0.18944584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1.7279990999999999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84.045990000000003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38.439723999999998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2140</v>
      </c>
      <c r="C6" s="161">
        <v>1191.3956000000001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75</v>
      </c>
      <c r="Q6" s="161">
        <v>0</v>
      </c>
      <c r="R6" s="161">
        <v>0</v>
      </c>
      <c r="S6" s="161">
        <v>39.861922999999997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23.669443000000001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72.125</v>
      </c>
      <c r="G8" s="161">
        <v>12.481999999999999</v>
      </c>
      <c r="H8" s="161">
        <v>15.394</v>
      </c>
      <c r="I8" s="159"/>
      <c r="J8" s="161" t="s">
        <v>216</v>
      </c>
      <c r="K8" s="161">
        <v>5.1970000000000001</v>
      </c>
      <c r="L8" s="161">
        <v>14.074999999999999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780</v>
      </c>
      <c r="C16" s="161">
        <v>1090</v>
      </c>
      <c r="D16" s="161">
        <v>0</v>
      </c>
      <c r="E16" s="161">
        <v>3000</v>
      </c>
      <c r="F16" s="161">
        <v>500.48165999999998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17.907595000000001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1.8049558000000001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404.09289999999999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265.38850000000002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1.3794006999999999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1.1326803999999999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10.678397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1.3484569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558.92909999999995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4.636482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2.3293311999999999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2.3228680000000002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388.26260000000002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695.70074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3698.395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3091.1370000000002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73.146529999999998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126.29977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12.331517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6.0619636000000003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1504.4268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0.18944584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1.7279990999999999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84.045990000000003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38.439723999999998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J44:AO44"/>
    <mergeCell ref="AQ24:AV2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3:Z3"/>
    <mergeCell ref="U4:Z4"/>
    <mergeCell ref="A4:C4"/>
    <mergeCell ref="E4:H4"/>
    <mergeCell ref="N4:S4"/>
    <mergeCell ref="J4:L4"/>
    <mergeCell ref="AX44:BC44"/>
    <mergeCell ref="A43:BJ43"/>
    <mergeCell ref="BE44:BJ44"/>
    <mergeCell ref="AQ44:AV44"/>
    <mergeCell ref="A44:F44"/>
    <mergeCell ref="H44:M44"/>
    <mergeCell ref="A23:BJ23"/>
    <mergeCell ref="A14:F14"/>
    <mergeCell ref="H14:M14"/>
    <mergeCell ref="O14:T14"/>
    <mergeCell ref="V14:AA14"/>
    <mergeCell ref="A13:AA13"/>
    <mergeCell ref="O44:T44"/>
    <mergeCell ref="V44:AA44"/>
    <mergeCell ref="AC44:AH44"/>
    <mergeCell ref="AX24:BC24"/>
    <mergeCell ref="BE24:BJ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6" sqref="H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50</v>
      </c>
      <c r="E2" s="64">
        <v>1191.3956000000001</v>
      </c>
      <c r="F2" s="64">
        <v>186.76613</v>
      </c>
      <c r="G2" s="64">
        <v>32.321339999999999</v>
      </c>
      <c r="H2" s="64">
        <v>20.737669</v>
      </c>
      <c r="I2" s="64">
        <v>11.58367</v>
      </c>
      <c r="J2" s="64">
        <v>39.861922999999997</v>
      </c>
      <c r="K2" s="64">
        <v>21.185510000000001</v>
      </c>
      <c r="L2" s="64">
        <v>18.676410000000001</v>
      </c>
      <c r="M2" s="64">
        <v>23.669443000000001</v>
      </c>
      <c r="N2" s="64">
        <v>2.7593594000000001</v>
      </c>
      <c r="O2" s="64">
        <v>13.553464</v>
      </c>
      <c r="P2" s="64">
        <v>1147.7351000000001</v>
      </c>
      <c r="Q2" s="64">
        <v>17.940640999999999</v>
      </c>
      <c r="R2" s="64">
        <v>500.48165999999998</v>
      </c>
      <c r="S2" s="64">
        <v>73.25712</v>
      </c>
      <c r="T2" s="64">
        <v>5126.6970000000001</v>
      </c>
      <c r="U2" s="64">
        <v>1.8049558000000001</v>
      </c>
      <c r="V2" s="64">
        <v>17.907595000000001</v>
      </c>
      <c r="W2" s="64">
        <v>404.09289999999999</v>
      </c>
      <c r="X2" s="64">
        <v>265.38850000000002</v>
      </c>
      <c r="Y2" s="64">
        <v>1.3794006999999999</v>
      </c>
      <c r="Z2" s="64">
        <v>1.1326803999999999</v>
      </c>
      <c r="AA2" s="64">
        <v>10.678397</v>
      </c>
      <c r="AB2" s="64">
        <v>1.3484569</v>
      </c>
      <c r="AC2" s="64">
        <v>558.92909999999995</v>
      </c>
      <c r="AD2" s="64">
        <v>4.636482</v>
      </c>
      <c r="AE2" s="64">
        <v>2.3293311999999999</v>
      </c>
      <c r="AF2" s="64">
        <v>2.3228680000000002</v>
      </c>
      <c r="AG2" s="64">
        <v>388.26260000000002</v>
      </c>
      <c r="AH2" s="64">
        <v>265.87463000000002</v>
      </c>
      <c r="AI2" s="64">
        <v>122.38797</v>
      </c>
      <c r="AJ2" s="64">
        <v>695.70074</v>
      </c>
      <c r="AK2" s="64">
        <v>3698.395</v>
      </c>
      <c r="AL2" s="64">
        <v>73.146529999999998</v>
      </c>
      <c r="AM2" s="64">
        <v>3091.1370000000002</v>
      </c>
      <c r="AN2" s="64">
        <v>126.29977</v>
      </c>
      <c r="AO2" s="64">
        <v>12.331517</v>
      </c>
      <c r="AP2" s="64">
        <v>9.7613040000000009</v>
      </c>
      <c r="AQ2" s="64">
        <v>2.570214</v>
      </c>
      <c r="AR2" s="64">
        <v>6.0619636000000003</v>
      </c>
      <c r="AS2" s="64">
        <v>1504.4268</v>
      </c>
      <c r="AT2" s="64">
        <v>0.18944584</v>
      </c>
      <c r="AU2" s="64">
        <v>1.7279990999999999</v>
      </c>
      <c r="AV2" s="64">
        <v>84.045990000000003</v>
      </c>
      <c r="AW2" s="64">
        <v>38.439723999999998</v>
      </c>
      <c r="AX2" s="64">
        <v>0.30004691999999999</v>
      </c>
      <c r="AY2" s="64">
        <v>0.93900304999999995</v>
      </c>
      <c r="AZ2" s="64">
        <v>215.79745</v>
      </c>
      <c r="BA2" s="64">
        <v>25.061454999999999</v>
      </c>
      <c r="BB2" s="64">
        <v>6.3733415999999998</v>
      </c>
      <c r="BC2" s="64">
        <v>8.8206380000000006</v>
      </c>
      <c r="BD2" s="64">
        <v>9.8504699999999996</v>
      </c>
      <c r="BE2" s="64">
        <v>0.46691293</v>
      </c>
      <c r="BF2" s="64">
        <v>2.5668006000000001</v>
      </c>
      <c r="BG2" s="64">
        <v>6.9387240000000003E-3</v>
      </c>
      <c r="BH2" s="64">
        <v>8.6312190000000007E-3</v>
      </c>
      <c r="BI2" s="64">
        <v>6.8261036999999998E-3</v>
      </c>
      <c r="BJ2" s="64">
        <v>3.1371313999999997E-2</v>
      </c>
      <c r="BK2" s="64">
        <v>5.3374800000000001E-4</v>
      </c>
      <c r="BL2" s="64">
        <v>0.15204011000000001</v>
      </c>
      <c r="BM2" s="64">
        <v>1.5838502999999999</v>
      </c>
      <c r="BN2" s="64">
        <v>0.58885200000000004</v>
      </c>
      <c r="BO2" s="64">
        <v>29.81654</v>
      </c>
      <c r="BP2" s="64">
        <v>4.7324149999999996</v>
      </c>
      <c r="BQ2" s="64">
        <v>9.9728089999999998</v>
      </c>
      <c r="BR2" s="64">
        <v>37.063656000000002</v>
      </c>
      <c r="BS2" s="64">
        <v>17.745498999999999</v>
      </c>
      <c r="BT2" s="64">
        <v>5.1839943000000002</v>
      </c>
      <c r="BU2" s="64">
        <v>0.26609351999999997</v>
      </c>
      <c r="BV2" s="64">
        <v>2.0741262999999999E-2</v>
      </c>
      <c r="BW2" s="64">
        <v>0.374004</v>
      </c>
      <c r="BX2" s="64">
        <v>0.59896934000000002</v>
      </c>
      <c r="BY2" s="64">
        <v>8.0247360000000004E-2</v>
      </c>
      <c r="BZ2" s="64">
        <v>7.008785E-4</v>
      </c>
      <c r="CA2" s="64">
        <v>0.64387459999999996</v>
      </c>
      <c r="CB2" s="64">
        <v>1.1218739E-2</v>
      </c>
      <c r="CC2" s="64">
        <v>0.15960161</v>
      </c>
      <c r="CD2" s="64">
        <v>0.77203834000000005</v>
      </c>
      <c r="CE2" s="64">
        <v>5.4003942999999999E-2</v>
      </c>
      <c r="CF2" s="64">
        <v>9.0621950000000007E-2</v>
      </c>
      <c r="CG2" s="64">
        <v>1.2449999E-6</v>
      </c>
      <c r="CH2" s="64">
        <v>2.5295715999999999E-2</v>
      </c>
      <c r="CI2" s="64">
        <v>2.5327988E-3</v>
      </c>
      <c r="CJ2" s="64">
        <v>1.6377908999999999</v>
      </c>
      <c r="CK2" s="64">
        <v>8.0816910000000002E-3</v>
      </c>
      <c r="CL2" s="64">
        <v>2.2180164000000002</v>
      </c>
      <c r="CM2" s="64">
        <v>1.4771772999999999</v>
      </c>
      <c r="CN2" s="64">
        <v>987.83910000000003</v>
      </c>
      <c r="CO2" s="64">
        <v>1738.6981000000001</v>
      </c>
      <c r="CP2" s="64">
        <v>1307.9042999999999</v>
      </c>
      <c r="CQ2" s="64">
        <v>381.85921999999999</v>
      </c>
      <c r="CR2" s="64">
        <v>220.06581</v>
      </c>
      <c r="CS2" s="64">
        <v>123.388954</v>
      </c>
      <c r="CT2" s="64">
        <v>1025.7261000000001</v>
      </c>
      <c r="CU2" s="64">
        <v>704.8854</v>
      </c>
      <c r="CV2" s="64">
        <v>361.87511999999998</v>
      </c>
      <c r="CW2" s="64">
        <v>834.49239999999998</v>
      </c>
      <c r="CX2" s="64">
        <v>257.58571999999998</v>
      </c>
      <c r="CY2" s="64">
        <v>1170.4668999999999</v>
      </c>
      <c r="CZ2" s="64">
        <v>667.90700000000004</v>
      </c>
      <c r="DA2" s="64">
        <v>1564.0646999999999</v>
      </c>
      <c r="DB2" s="64">
        <v>1338.2702999999999</v>
      </c>
      <c r="DC2" s="64">
        <v>2553.5828000000001</v>
      </c>
      <c r="DD2" s="64">
        <v>3910.6718999999998</v>
      </c>
      <c r="DE2" s="64">
        <v>956.3</v>
      </c>
      <c r="DF2" s="64">
        <v>1395.5155</v>
      </c>
      <c r="DG2" s="64">
        <v>951.03186000000005</v>
      </c>
      <c r="DH2" s="64">
        <v>52.317627000000002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25.061454999999999</v>
      </c>
      <c r="B6">
        <f>BB2</f>
        <v>6.3733415999999998</v>
      </c>
      <c r="C6">
        <f>BC2</f>
        <v>8.8206380000000006</v>
      </c>
      <c r="D6">
        <f>BD2</f>
        <v>9.8504699999999996</v>
      </c>
    </row>
    <row r="7" spans="1:11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18" sqref="J1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25800</v>
      </c>
      <c r="C2" s="56">
        <f ca="1">YEAR(TODAY())-YEAR(B2)+IF(TODAY()&gt;=DATE(YEAR(TODAY()),MONTH(B2),DAY(B2)),0,-1)</f>
        <v>50</v>
      </c>
      <c r="E2" s="52">
        <v>163.4</v>
      </c>
      <c r="F2" s="53" t="s">
        <v>39</v>
      </c>
      <c r="G2" s="52">
        <v>64.900000000000006</v>
      </c>
      <c r="H2" s="51" t="s">
        <v>41</v>
      </c>
      <c r="I2" s="71">
        <f>ROUND(G3/E3^2,1)</f>
        <v>24.3</v>
      </c>
    </row>
    <row r="3" spans="1:9">
      <c r="E3" s="51">
        <f>E2/100</f>
        <v>1.6340000000000001</v>
      </c>
      <c r="F3" s="51" t="s">
        <v>40</v>
      </c>
      <c r="G3" s="51">
        <f>G2</f>
        <v>64.900000000000006</v>
      </c>
      <c r="H3" s="51" t="s">
        <v>41</v>
      </c>
      <c r="I3" s="71"/>
    </row>
    <row r="4" spans="1:9">
      <c r="A4" t="s">
        <v>273</v>
      </c>
    </row>
    <row r="5" spans="1:9">
      <c r="B5" s="60">
        <v>44160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임미란, ID : H1900521)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14:57:21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44160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50</v>
      </c>
      <c r="G12" s="136"/>
      <c r="H12" s="136"/>
      <c r="I12" s="136"/>
      <c r="K12" s="127">
        <f>'개인정보 및 신체계측 입력'!E2</f>
        <v>163.4</v>
      </c>
      <c r="L12" s="128"/>
      <c r="M12" s="121">
        <f>'개인정보 및 신체계측 입력'!G2</f>
        <v>64.900000000000006</v>
      </c>
      <c r="N12" s="122"/>
      <c r="O12" s="117" t="s">
        <v>271</v>
      </c>
      <c r="P12" s="111"/>
      <c r="Q12" s="114">
        <f>'개인정보 및 신체계측 입력'!I2</f>
        <v>24.3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임미란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72.125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12.481999999999999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15.394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14.1</v>
      </c>
      <c r="L72" s="36" t="s">
        <v>53</v>
      </c>
      <c r="M72" s="36">
        <f>ROUND('DRIs DATA'!K8,1)</f>
        <v>5.2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66.73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149.22999999999999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265.39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89.9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48.53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246.56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123.32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2021-01-15T06:58:39Z</dcterms:modified>
</cp:coreProperties>
</file>