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<sst xmlns="http://schemas.openxmlformats.org/spreadsheetml/2006/main" count="692" uniqueCount="283">
  <si>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</si>
  <si>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</si>
  <si>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</si>
  <si>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</si>
  <si>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</si>
  <si>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</si>
  <si>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</si>
  <si>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</si>
  <si>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</si>
  <si>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</si>
  <si>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</si>
  <si>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</si>
  <si>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</si>
  <si>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</si>
  <si>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</si>
  <si>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</si>
  <si>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</si>
  <si>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</si>
  <si>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</si>
  <si>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</si>
  <si>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</si>
  <si>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</si>
  <si>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</si>
  <si>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</si>
  <si>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</si>
  <si>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</si>
  <si>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</si>
  <si>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</si>
  <si>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</si>
  <si>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</si>
  <si>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</si>
  <si>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</si>
  <si>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</si>
  <si>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</si>
  <si>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</si>
  <si>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</si>
  <si>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</si>
  <si>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</si>
  <si>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</si>
  <si>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</si>
  <si>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</si>
  <si>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</si>
  <si>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</si>
  <si>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</si>
  <si>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</si>
  <si>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</si>
  <si>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</si>
  <si>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</si>
  <si>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</si>
  <si>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</si>
  <si>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</si>
  <si>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</si>
  <si>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</si>
  <si>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</si>
  <si>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</si>
  <si>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</si>
  <si>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</si>
  <si>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</si>
  <si>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</si>
  <si>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</si>
  <si>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</si>
  <si>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</si>
  <si>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</si>
  <si>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</si>
  <si>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</si>
  <si>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</si>
  <si>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</si>
  <si>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</si>
  <si>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</si>
  <si>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</si>
  <si>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</si>
  <si>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</si>
  <si>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</si>
  <si>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</si>
  <si>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</si>
  <si>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</si>
  <si>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</si>
  <si>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</si>
  <si>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</si>
  <si>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</si>
  <si>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</si>
  <si>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</si>
  <si>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</si>
  <si>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</si>
  <si>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</si>
  <si>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</si>
  <si>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</si>
  <si>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</si>
  <si>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</si>
  <si>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</si>
  <si>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</si>
  <si>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</si>
  <si>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</si>
  <si>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</si>
  <si>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</si>
  <si>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</si>
  <si>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</si>
  <si>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</si>
  <si>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</si>
  <si>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</si>
  <si>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</si>
  <si>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</si>
  <si>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</si>
  <si>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</si>
  <si>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</si>
  <si>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</si>
  <si>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</si>
  <si>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</si>
  <si>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</si>
  <si>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</si>
  <si>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</si>
  <si>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</si>
  <si>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</si>
  <si>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</si>
  <si>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</si>
  <si>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</si>
  <si>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</si>
  <si>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</si>
  <si>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</si>
  <si>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</si>
  <si>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</si>
  <si>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</si>
  <si>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</si>
  <si>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</si>
  <si>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</si>
  <si>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</si>
  <si>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</si>
  <si>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</si>
  <si>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</si>
  <si>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</si>
  <si>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</si>
  <si>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</si>
  <si>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</si>
  <si>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</si>
  <si>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</si>
  <si>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</si>
  <si>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</si>
  <si>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</si>
  <si>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</si>
  <si>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</si>
  <si>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</si>
  <si>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</si>
  <si>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</si>
  <si>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</si>
  <si>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</si>
  <si>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</si>
  <si>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</si>
  <si>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</si>
  <si>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</si>
  <si>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</si>
  <si>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</si>
  <si>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</si>
  <si>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</si>
  <si>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</si>
  <si>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</si>
  <si>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</si>
  <si>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</si>
  <si>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</si>
  <si>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</si>
  <si>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</si>
  <si>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</si>
  <si>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</si>
  <si>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</si>
  <si>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</si>
  <si>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</si>
  <si>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</si>
  <si>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</si>
  <si>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</si>
  <si>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</si>
  <si>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</si>
  <si>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</si>
  <si>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</si>
  <si>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</si>
  <si>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</si>
  <si>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</si>
  <si>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</si>
  <si>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</si>
  <si>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</si>
  <si>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</si>
  <si>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</si>
  <si>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</si>
  <si>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</si>
  <si>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</si>
  <si>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</si>
  <si>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</si>
  <si>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</si>
  <si>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</si>
  <si>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</si>
  <si>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</si>
  <si>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</si>
  <si>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</si>
  <si>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</si>
  <si>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</si>
  <si>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</si>
  <si>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</si>
  <si>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</si>
  <si>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</si>
  <si>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</si>
  <si>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</si>
  <si>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</si>
  <si>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</si>
  <si>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</si>
  <si>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</si>
  <si>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</si>
  <si>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</si>
  <si>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</si>
  <si>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</si>
  <si>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</si>
  <si>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</si>
  <si>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</si>
  <si>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</si>
  <si>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</si>
  <si>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</si>
  <si>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</si>
  <si>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</si>
  <si>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</si>
  <si>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</si>
  <si>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</si>
  <si>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</si>
  <si>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</si>
  <si>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</si>
  <si>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</si>
  <si>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</si>
  <si>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</si>
  <si>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</si>
  <si>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</si>
  <si>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</si>
  <si>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</si>
  <si>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</si>
  <si>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</si>
  <si>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</si>
  <si>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</si>
  <si>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</si>
  <si>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</si>
  <si>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</si>
  <si>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</si>
  <si>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</si>
  <si>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</si>
  <si>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</si>
  <si>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</si>
  <si>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</si>
  <si>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</si>
  <si>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</si>
  <si>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</si>
  <si>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</si>
  <si>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</si>
  <si>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</si>
  <si>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</si>
  <si>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</si>
  <si>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</si>
  <si>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</si>
  <si>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</si>
  <si>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</si>
  <si>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</si>
  <si>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</si>
  <si>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</si>
  <si>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</si>
  <si>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</si>
  <si>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</si>
  <si>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</si>
  <si>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</si>
  <si>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</si>
  <si>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</si>
  <si>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</si>
  <si>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</si>
  <si>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</si>
  <si>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</si>
  <si>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</si>
  <si>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</si>
  <si>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</si>
  <si>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</si>
  <si>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</si>
  <si>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</si>
  <si>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</si>
  <si>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</si>
  <si>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</si>
  <si>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</si>
  <si>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</si>
  <si>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</si>
  <si>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하영복, ID : H1900525)</t>
  </si>
  <si>
    <t>2021년 01월 15일 15:03:37</t>
  </si>
  <si>
    <t>H1900525</t>
  </si>
  <si>
    <t>하영복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</si>
</sst>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39.749389999999998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2.7904673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17.064219999999999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821.39750000000004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2898.7312000000002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264.94369999999998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96.454179999999994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6.5649857999999996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580.09533999999996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8.1489739999999998E-3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2.2348436999999999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20.695322000000001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135.38480000000001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48.255436000000003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5.4240000000000004</c:v>
                </c:pt>
                <c:pt idx="1">
                  <c:v>10.023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10.342074</c:v>
                </c:pt>
                <c:pt idx="1">
                  <c:v>9.8179920000000003</c:v>
                </c:pt>
                <c:pt idx="2">
                  <c:v>6.0281260000000003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400.60930000000002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16.441967000000002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76.73</c:v>
                </c:pt>
                <c:pt idx="1">
                  <c:v>9.3879999999999999</c:v>
                </c:pt>
                <c:pt idx="2">
                  <c:v>13.882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1258.5452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249.92935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466.85930000000002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3.3654975999999999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4015.8584000000001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9.8639609999999998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1.3772156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218.17046999999999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1.3264203999999999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10.966091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1.3772156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389.57983000000002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4.5500210000000001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하영복, ID : H1900525)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15:03:37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1258.5452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39.749389999999998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20.695322000000001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76.73</v>
      </c>
      <c r="G8" s="59">
        <f>'DRIs DATA 입력'!G8</f>
        <v>9.3879999999999999</v>
      </c>
      <c r="H8" s="59">
        <f>'DRIs DATA 입력'!H8</f>
        <v>13.882</v>
      </c>
      <c r="I8" s="46"/>
      <c r="J8" s="59" t="s">
        <v>216</v>
      </c>
      <c r="K8" s="59">
        <f>'DRIs DATA 입력'!K8</f>
        <v>5.4240000000000004</v>
      </c>
      <c r="L8" s="59">
        <f>'DRIs DATA 입력'!L8</f>
        <v>10.023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400.60930000000002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16.441967000000002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3.3654975999999999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218.17046999999999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249.92935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1.1328317000000001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1.3264203999999999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10.966091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1.3772156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389.57983000000002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4.5500210000000001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2.7904673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17.064219999999999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466.85930000000002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821.39750000000004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4015.8584000000001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2898.7312000000002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264.94369999999998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96.454179999999994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9.8639609999999998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6.5649857999999996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580.09533999999996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8.1489739999999998E-3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2.2348436999999999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135.38480000000001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48.255436000000003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2140</v>
      </c>
      <c r="C6" s="161">
        <v>1258.5452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60</v>
      </c>
      <c r="P6" s="161">
        <v>75</v>
      </c>
      <c r="Q6" s="161">
        <v>0</v>
      </c>
      <c r="R6" s="161">
        <v>0</v>
      </c>
      <c r="S6" s="161">
        <v>39.749389999999998</v>
      </c>
      <c r="T6" s="159"/>
      <c r="U6" s="161" t="s">
        <v>214</v>
      </c>
      <c r="V6" s="161">
        <v>0</v>
      </c>
      <c r="W6" s="161">
        <v>5</v>
      </c>
      <c r="X6" s="161">
        <v>20</v>
      </c>
      <c r="Y6" s="161">
        <v>0</v>
      </c>
      <c r="Z6" s="161">
        <v>20.695322000000001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76.73</v>
      </c>
      <c r="G8" s="161">
        <v>9.3879999999999999</v>
      </c>
      <c r="H8" s="161">
        <v>13.882</v>
      </c>
      <c r="I8" s="159"/>
      <c r="J8" s="161" t="s">
        <v>216</v>
      </c>
      <c r="K8" s="161">
        <v>5.4240000000000004</v>
      </c>
      <c r="L8" s="161">
        <v>10.023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780</v>
      </c>
      <c r="C16" s="161">
        <v>1090</v>
      </c>
      <c r="D16" s="161">
        <v>0</v>
      </c>
      <c r="E16" s="161">
        <v>3000</v>
      </c>
      <c r="F16" s="161">
        <v>400.60930000000002</v>
      </c>
      <c r="G16" s="159"/>
      <c r="H16" s="161" t="s">
        <v>3</v>
      </c>
      <c r="I16" s="161">
        <v>0</v>
      </c>
      <c r="J16" s="161">
        <v>0</v>
      </c>
      <c r="K16" s="161">
        <v>15</v>
      </c>
      <c r="L16" s="161">
        <v>540</v>
      </c>
      <c r="M16" s="161">
        <v>16.441967000000002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3.3654975999999999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218.17046999999999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110</v>
      </c>
      <c r="C26" s="161">
        <v>140</v>
      </c>
      <c r="D26" s="161">
        <v>0</v>
      </c>
      <c r="E26" s="161">
        <v>2000</v>
      </c>
      <c r="F26" s="161">
        <v>249.92935</v>
      </c>
      <c r="G26" s="159"/>
      <c r="H26" s="161" t="s">
        <v>9</v>
      </c>
      <c r="I26" s="161">
        <v>1.2</v>
      </c>
      <c r="J26" s="161">
        <v>1.5</v>
      </c>
      <c r="K26" s="161">
        <v>0</v>
      </c>
      <c r="L26" s="161">
        <v>0</v>
      </c>
      <c r="M26" s="161">
        <v>1.1328317000000001</v>
      </c>
      <c r="N26" s="159"/>
      <c r="O26" s="161" t="s">
        <v>10</v>
      </c>
      <c r="P26" s="161">
        <v>1.4</v>
      </c>
      <c r="Q26" s="161">
        <v>1.7</v>
      </c>
      <c r="R26" s="161">
        <v>0</v>
      </c>
      <c r="S26" s="161">
        <v>0</v>
      </c>
      <c r="T26" s="161">
        <v>1.3264203999999999</v>
      </c>
      <c r="U26" s="159"/>
      <c r="V26" s="161" t="s">
        <v>11</v>
      </c>
      <c r="W26" s="161">
        <v>13</v>
      </c>
      <c r="X26" s="161">
        <v>17</v>
      </c>
      <c r="Y26" s="161">
        <v>0</v>
      </c>
      <c r="Z26" s="161">
        <v>35</v>
      </c>
      <c r="AA26" s="161">
        <v>10.966091</v>
      </c>
      <c r="AB26" s="159"/>
      <c r="AC26" s="161" t="s">
        <v>12</v>
      </c>
      <c r="AD26" s="161">
        <v>1.9</v>
      </c>
      <c r="AE26" s="161">
        <v>2.2000000000000002</v>
      </c>
      <c r="AF26" s="161">
        <v>0</v>
      </c>
      <c r="AG26" s="161">
        <v>100</v>
      </c>
      <c r="AH26" s="161">
        <v>1.3772156</v>
      </c>
      <c r="AI26" s="159"/>
      <c r="AJ26" s="161" t="s">
        <v>233</v>
      </c>
      <c r="AK26" s="161">
        <v>450</v>
      </c>
      <c r="AL26" s="161">
        <v>550</v>
      </c>
      <c r="AM26" s="161">
        <v>0</v>
      </c>
      <c r="AN26" s="161">
        <v>1000</v>
      </c>
      <c r="AO26" s="161">
        <v>389.57983000000002</v>
      </c>
      <c r="AP26" s="159"/>
      <c r="AQ26" s="161" t="s">
        <v>13</v>
      </c>
      <c r="AR26" s="161">
        <v>2.2999999999999998</v>
      </c>
      <c r="AS26" s="161">
        <v>2.8</v>
      </c>
      <c r="AT26" s="161">
        <v>0</v>
      </c>
      <c r="AU26" s="161">
        <v>0</v>
      </c>
      <c r="AV26" s="161">
        <v>4.5500210000000001</v>
      </c>
      <c r="AW26" s="159"/>
      <c r="AX26" s="161" t="s">
        <v>14</v>
      </c>
      <c r="AY26" s="161">
        <v>0</v>
      </c>
      <c r="AZ26" s="161">
        <v>2</v>
      </c>
      <c r="BA26" s="161">
        <v>5</v>
      </c>
      <c r="BB26" s="161">
        <v>0</v>
      </c>
      <c r="BC26" s="161">
        <v>2.7904673</v>
      </c>
      <c r="BD26" s="159"/>
      <c r="BE26" s="161" t="s">
        <v>15</v>
      </c>
      <c r="BF26" s="161">
        <v>0</v>
      </c>
      <c r="BG26" s="161">
        <v>5</v>
      </c>
      <c r="BH26" s="161">
        <v>30</v>
      </c>
      <c r="BI26" s="161">
        <v>0</v>
      </c>
      <c r="BJ26" s="161">
        <v>17.064219999999999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580</v>
      </c>
      <c r="C36" s="161">
        <v>800</v>
      </c>
      <c r="D36" s="161">
        <v>0</v>
      </c>
      <c r="E36" s="161">
        <v>2500</v>
      </c>
      <c r="F36" s="161">
        <v>466.85930000000002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821.39750000000004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4015.8584000000001</v>
      </c>
      <c r="U36" s="159"/>
      <c r="V36" s="161" t="s">
        <v>20</v>
      </c>
      <c r="W36" s="161">
        <v>0</v>
      </c>
      <c r="X36" s="161">
        <v>0</v>
      </c>
      <c r="Y36" s="161">
        <v>3900</v>
      </c>
      <c r="Z36" s="161">
        <v>0</v>
      </c>
      <c r="AA36" s="161">
        <v>2898.7312000000002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264.94369999999998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96.454179999999994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6</v>
      </c>
      <c r="C46" s="161">
        <v>8</v>
      </c>
      <c r="D46" s="161">
        <v>0</v>
      </c>
      <c r="E46" s="161">
        <v>45</v>
      </c>
      <c r="F46" s="161">
        <v>9.8639609999999998</v>
      </c>
      <c r="G46" s="159"/>
      <c r="H46" s="161" t="s">
        <v>24</v>
      </c>
      <c r="I46" s="161">
        <v>10</v>
      </c>
      <c r="J46" s="161">
        <v>12</v>
      </c>
      <c r="K46" s="161">
        <v>0</v>
      </c>
      <c r="L46" s="161">
        <v>35</v>
      </c>
      <c r="M46" s="161">
        <v>6.5649857999999996</v>
      </c>
      <c r="N46" s="159"/>
      <c r="O46" s="161" t="s">
        <v>251</v>
      </c>
      <c r="P46" s="161">
        <v>970</v>
      </c>
      <c r="Q46" s="161">
        <v>800</v>
      </c>
      <c r="R46" s="161">
        <v>480</v>
      </c>
      <c r="S46" s="161">
        <v>10000</v>
      </c>
      <c r="T46" s="161">
        <v>580.09533999999996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8.1489739999999998E-3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2.2348436999999999</v>
      </c>
      <c r="AI46" s="159"/>
      <c r="AJ46" s="161" t="s">
        <v>26</v>
      </c>
      <c r="AK46" s="161">
        <v>225</v>
      </c>
      <c r="AL46" s="161">
        <v>340</v>
      </c>
      <c r="AM46" s="161">
        <v>0</v>
      </c>
      <c r="AN46" s="161">
        <v>2400</v>
      </c>
      <c r="AO46" s="161">
        <v>135.38480000000001</v>
      </c>
      <c r="AP46" s="159"/>
      <c r="AQ46" s="161" t="s">
        <v>27</v>
      </c>
      <c r="AR46" s="161">
        <v>59</v>
      </c>
      <c r="AS46" s="161">
        <v>70</v>
      </c>
      <c r="AT46" s="161">
        <v>0</v>
      </c>
      <c r="AU46" s="161">
        <v>400</v>
      </c>
      <c r="AV46" s="161">
        <v>48.255436000000003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X44:BC44"/>
    <mergeCell ref="A43:BJ43"/>
    <mergeCell ref="BE44:BJ44"/>
    <mergeCell ref="A23:BJ23"/>
    <mergeCell ref="A3:Z3"/>
    <mergeCell ref="U4:Z4"/>
    <mergeCell ref="A4:C4"/>
    <mergeCell ref="AQ44:AV44"/>
    <mergeCell ref="A44:F44"/>
    <mergeCell ref="H44:M44"/>
    <mergeCell ref="O44:T44"/>
    <mergeCell ref="V44:AA44"/>
    <mergeCell ref="AC44:AH44"/>
    <mergeCell ref="E4:H4"/>
    <mergeCell ref="N4:S4"/>
    <mergeCell ref="J4:L4"/>
    <mergeCell ref="A14:F14"/>
    <mergeCell ref="H14:M14"/>
    <mergeCell ref="O14:T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6" sqref="G16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64</v>
      </c>
      <c r="E2" s="64">
        <v>1258.5452</v>
      </c>
      <c r="F2" s="64">
        <v>219.70248000000001</v>
      </c>
      <c r="G2" s="64">
        <v>26.880434000000001</v>
      </c>
      <c r="H2" s="64">
        <v>10.130455</v>
      </c>
      <c r="I2" s="64">
        <v>16.749979</v>
      </c>
      <c r="J2" s="64">
        <v>39.749389999999998</v>
      </c>
      <c r="K2" s="64">
        <v>18.499056</v>
      </c>
      <c r="L2" s="64">
        <v>21.250336000000001</v>
      </c>
      <c r="M2" s="64">
        <v>20.695322000000001</v>
      </c>
      <c r="N2" s="64">
        <v>2.8566509999999998</v>
      </c>
      <c r="O2" s="64">
        <v>13.601015</v>
      </c>
      <c r="P2" s="64">
        <v>930.32090000000005</v>
      </c>
      <c r="Q2" s="64">
        <v>18.668033999999999</v>
      </c>
      <c r="R2" s="64">
        <v>400.60930000000002</v>
      </c>
      <c r="S2" s="64">
        <v>113.61700999999999</v>
      </c>
      <c r="T2" s="64">
        <v>3443.9074999999998</v>
      </c>
      <c r="U2" s="64">
        <v>3.3654975999999999</v>
      </c>
      <c r="V2" s="64">
        <v>16.441967000000002</v>
      </c>
      <c r="W2" s="64">
        <v>218.17046999999999</v>
      </c>
      <c r="X2" s="64">
        <v>249.92935</v>
      </c>
      <c r="Y2" s="64">
        <v>1.1328317000000001</v>
      </c>
      <c r="Z2" s="64">
        <v>1.3264203999999999</v>
      </c>
      <c r="AA2" s="64">
        <v>10.966091</v>
      </c>
      <c r="AB2" s="64">
        <v>1.3772156</v>
      </c>
      <c r="AC2" s="64">
        <v>389.57983000000002</v>
      </c>
      <c r="AD2" s="64">
        <v>4.5500210000000001</v>
      </c>
      <c r="AE2" s="64">
        <v>2.7904673</v>
      </c>
      <c r="AF2" s="64">
        <v>17.064219999999999</v>
      </c>
      <c r="AG2" s="64">
        <v>466.85930000000002</v>
      </c>
      <c r="AH2" s="64">
        <v>190.46530000000001</v>
      </c>
      <c r="AI2" s="64">
        <v>276.39400000000001</v>
      </c>
      <c r="AJ2" s="64">
        <v>821.39750000000004</v>
      </c>
      <c r="AK2" s="64">
        <v>4015.8584000000001</v>
      </c>
      <c r="AL2" s="64">
        <v>264.94369999999998</v>
      </c>
      <c r="AM2" s="64">
        <v>2898.7312000000002</v>
      </c>
      <c r="AN2" s="64">
        <v>96.454179999999994</v>
      </c>
      <c r="AO2" s="64">
        <v>9.8639609999999998</v>
      </c>
      <c r="AP2" s="64">
        <v>7.8578760000000001</v>
      </c>
      <c r="AQ2" s="64">
        <v>2.0060851999999998</v>
      </c>
      <c r="AR2" s="64">
        <v>6.5649857999999996</v>
      </c>
      <c r="AS2" s="64">
        <v>580.09533999999996</v>
      </c>
      <c r="AT2" s="64">
        <v>8.1489739999999998E-3</v>
      </c>
      <c r="AU2" s="64">
        <v>2.2348436999999999</v>
      </c>
      <c r="AV2" s="64">
        <v>135.38480000000001</v>
      </c>
      <c r="AW2" s="64">
        <v>48.255436000000003</v>
      </c>
      <c r="AX2" s="64">
        <v>0.15146704</v>
      </c>
      <c r="AY2" s="64">
        <v>0.37766650000000002</v>
      </c>
      <c r="AZ2" s="64">
        <v>267.69103999999999</v>
      </c>
      <c r="BA2" s="64">
        <v>26.288319999999999</v>
      </c>
      <c r="BB2" s="64">
        <v>10.342074</v>
      </c>
      <c r="BC2" s="64">
        <v>9.8179920000000003</v>
      </c>
      <c r="BD2" s="64">
        <v>6.0281260000000003</v>
      </c>
      <c r="BE2" s="64">
        <v>0.14282742000000001</v>
      </c>
      <c r="BF2" s="64">
        <v>0.94388499999999997</v>
      </c>
      <c r="BG2" s="64">
        <v>0</v>
      </c>
      <c r="BH2" s="64">
        <v>5.1040000000000002E-2</v>
      </c>
      <c r="BI2" s="64">
        <v>3.8584407000000001E-2</v>
      </c>
      <c r="BJ2" s="64">
        <v>0.11867925999999999</v>
      </c>
      <c r="BK2" s="64">
        <v>0</v>
      </c>
      <c r="BL2" s="64">
        <v>0.3109402</v>
      </c>
      <c r="BM2" s="64">
        <v>2.5947119999999999</v>
      </c>
      <c r="BN2" s="64">
        <v>0.62407935000000003</v>
      </c>
      <c r="BO2" s="64">
        <v>39.485576999999999</v>
      </c>
      <c r="BP2" s="64">
        <v>7.0416803000000003</v>
      </c>
      <c r="BQ2" s="64">
        <v>13.551962</v>
      </c>
      <c r="BR2" s="64">
        <v>53.076790000000003</v>
      </c>
      <c r="BS2" s="64">
        <v>12.90114</v>
      </c>
      <c r="BT2" s="64">
        <v>7.0224099999999998</v>
      </c>
      <c r="BU2" s="64">
        <v>7.8293129999999992E-3</v>
      </c>
      <c r="BV2" s="64">
        <v>1.3820462E-2</v>
      </c>
      <c r="BW2" s="64">
        <v>0.50333106999999999</v>
      </c>
      <c r="BX2" s="64">
        <v>0.63597239999999999</v>
      </c>
      <c r="BY2" s="64">
        <v>0.11076572</v>
      </c>
      <c r="BZ2" s="64">
        <v>2.5599123999999998E-3</v>
      </c>
      <c r="CA2" s="64">
        <v>0.99380500000000005</v>
      </c>
      <c r="CB2" s="64">
        <v>1.3020304999999999E-2</v>
      </c>
      <c r="CC2" s="64">
        <v>1.0950293E-2</v>
      </c>
      <c r="CD2" s="64">
        <v>0.26168449999999999</v>
      </c>
      <c r="CE2" s="64">
        <v>2.5884730000000002E-2</v>
      </c>
      <c r="CF2" s="64">
        <v>2.4799116E-2</v>
      </c>
      <c r="CG2" s="64">
        <v>0</v>
      </c>
      <c r="CH2" s="64">
        <v>4.8787200000000003E-8</v>
      </c>
      <c r="CI2" s="64">
        <v>7.7246405000000002E-8</v>
      </c>
      <c r="CJ2" s="64">
        <v>0.53619956999999996</v>
      </c>
      <c r="CK2" s="64">
        <v>4.2381329999999998E-3</v>
      </c>
      <c r="CL2" s="64">
        <v>0.47651872000000001</v>
      </c>
      <c r="CM2" s="64">
        <v>2.1797426</v>
      </c>
      <c r="CN2" s="64">
        <v>1004.7961</v>
      </c>
      <c r="CO2" s="64">
        <v>1797.2086999999999</v>
      </c>
      <c r="CP2" s="64">
        <v>874.28814999999997</v>
      </c>
      <c r="CQ2" s="64">
        <v>418.65206999999998</v>
      </c>
      <c r="CR2" s="64">
        <v>147.77887999999999</v>
      </c>
      <c r="CS2" s="64">
        <v>310.87668000000002</v>
      </c>
      <c r="CT2" s="64">
        <v>957.71532999999999</v>
      </c>
      <c r="CU2" s="64">
        <v>605.36066000000005</v>
      </c>
      <c r="CV2" s="64">
        <v>1008.07544</v>
      </c>
      <c r="CW2" s="64">
        <v>650.93870000000004</v>
      </c>
      <c r="CX2" s="64">
        <v>181.18367000000001</v>
      </c>
      <c r="CY2" s="64">
        <v>1346.6755000000001</v>
      </c>
      <c r="CZ2" s="64">
        <v>753.92449999999997</v>
      </c>
      <c r="DA2" s="64">
        <v>1217.2295999999999</v>
      </c>
      <c r="DB2" s="64">
        <v>1346.1416999999999</v>
      </c>
      <c r="DC2" s="64">
        <v>1666.7754</v>
      </c>
      <c r="DD2" s="64">
        <v>2884.3130000000001</v>
      </c>
      <c r="DE2" s="64">
        <v>503.19279999999998</v>
      </c>
      <c r="DF2" s="64">
        <v>1853.4522999999999</v>
      </c>
      <c r="DG2" s="64">
        <v>669.66769999999997</v>
      </c>
      <c r="DH2" s="64">
        <v>11.992065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26.288319999999999</v>
      </c>
      <c r="B6">
        <f>BB2</f>
        <v>10.342074</v>
      </c>
      <c r="C6">
        <f>BC2</f>
        <v>9.8179920000000003</v>
      </c>
      <c r="D6">
        <f>BD2</f>
        <v>6.0281260000000003</v>
      </c>
    </row>
    <row r="7" spans="1:113">
      <c r="B7">
        <f>ROUND(B6/MAX($B$6,$C$6,$D$6),1)</f>
        <v>1</v>
      </c>
      <c r="C7">
        <f>ROUND(C6/MAX($B$6,$C$6,$D$6),1)</f>
        <v>0.9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6" sqref="B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20464</v>
      </c>
      <c r="C2" s="56">
        <f ca="1">YEAR(TODAY())-YEAR(B2)+IF(TODAY()&gt;=DATE(YEAR(TODAY()),MONTH(B2),DAY(B2)),0,-1)</f>
        <v>65</v>
      </c>
      <c r="E2" s="52">
        <v>158.5</v>
      </c>
      <c r="F2" s="53" t="s">
        <v>39</v>
      </c>
      <c r="G2" s="52">
        <v>53.8</v>
      </c>
      <c r="H2" s="51" t="s">
        <v>41</v>
      </c>
      <c r="I2" s="71">
        <f>ROUND(G3/E3^2,1)</f>
        <v>21.4</v>
      </c>
    </row>
    <row r="3" spans="1:9">
      <c r="E3" s="51">
        <f>E2/100</f>
        <v>1.585</v>
      </c>
      <c r="F3" s="51" t="s">
        <v>40</v>
      </c>
      <c r="G3" s="51">
        <f>G2</f>
        <v>53.8</v>
      </c>
      <c r="H3" s="51" t="s">
        <v>41</v>
      </c>
      <c r="I3" s="71"/>
    </row>
    <row r="4" spans="1:9">
      <c r="A4" t="s">
        <v>273</v>
      </c>
    </row>
    <row r="5" spans="1:9">
      <c r="B5" s="60">
        <v>44161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하영복, ID : H1900525)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15:03:37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44161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65</v>
      </c>
      <c r="G12" s="136"/>
      <c r="H12" s="136"/>
      <c r="I12" s="136"/>
      <c r="K12" s="127">
        <f>'개인정보 및 신체계측 입력'!E2</f>
        <v>158.5</v>
      </c>
      <c r="L12" s="128"/>
      <c r="M12" s="121">
        <f>'개인정보 및 신체계측 입력'!G2</f>
        <v>53.8</v>
      </c>
      <c r="N12" s="122"/>
      <c r="O12" s="117" t="s">
        <v>271</v>
      </c>
      <c r="P12" s="111"/>
      <c r="Q12" s="114">
        <f>'개인정보 및 신체계측 입력'!I2</f>
        <v>21.4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하영복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76.73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9.3879999999999999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13.882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0.6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10</v>
      </c>
      <c r="L72" s="36" t="s">
        <v>53</v>
      </c>
      <c r="M72" s="36">
        <f>ROUND('DRIs DATA'!K8,1)</f>
        <v>5.4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53.41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137.02000000000001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249.93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91.81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58.36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267.72000000000003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98.64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2021-01-15T07:07:54Z</dcterms:modified>
</cp:coreProperties>
</file>