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1360" windowHeight="1198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<sst xmlns="http://schemas.openxmlformats.org/spreadsheetml/2006/main" count="692" uniqueCount="340">
  <si>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</si>
  <si>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</si>
  <si>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</si>
  <si>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</si>
  <si>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</si>
  <si>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</si>
  <si>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</si>
  <si>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</si>
  <si>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</si>
  <si>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</si>
  <si>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</si>
  <si>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</si>
  <si>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</si>
  <si>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</si>
  <si>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</si>
  <si>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</si>
  <si>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</si>
  <si>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</si>
  <si>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</si>
  <si>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</si>
  <si>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</si>
  <si>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</si>
  <si>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</si>
  <si>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</si>
  <si>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</si>
  <si>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</si>
  <si>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</si>
  <si>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</si>
  <si>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</si>
  <si>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</si>
  <si>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</si>
  <si>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</si>
  <si>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</si>
  <si>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</si>
  <si>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</si>
  <si>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</si>
  <si>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</si>
  <si>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</si>
  <si>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</si>
  <si>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</si>
  <si>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</si>
  <si>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</si>
  <si>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</si>
  <si>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</si>
  <si>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</si>
  <si>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</si>
  <si>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</si>
  <si>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</si>
  <si>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</si>
  <si>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</si>
  <si>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</si>
  <si>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</si>
  <si>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</si>
  <si>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</si>
  <si>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</si>
  <si>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</si>
  <si>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</si>
  <si>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</si>
  <si>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</si>
  <si>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</si>
  <si>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</si>
  <si>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</si>
  <si>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</si>
  <si>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</si>
  <si>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</si>
  <si>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</si>
  <si>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</si>
  <si>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</si>
  <si>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</si>
  <si>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</si>
  <si>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</si>
  <si>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</si>
  <si>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</si>
  <si>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</si>
  <si>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</si>
  <si>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</si>
  <si>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</si>
  <si>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</si>
  <si>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</si>
  <si>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</si>
  <si>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</si>
  <si>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</si>
  <si>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</si>
  <si>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</si>
  <si>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</si>
  <si>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</si>
  <si>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</si>
  <si>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</si>
  <si>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</si>
  <si>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</si>
  <si>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</si>
  <si>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</si>
  <si>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</si>
  <si>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</si>
  <si>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</si>
  <si>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</si>
  <si>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</si>
  <si>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</si>
  <si>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</si>
  <si>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</si>
  <si>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</si>
  <si>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</si>
  <si>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</si>
  <si>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</si>
  <si>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</si>
  <si>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</si>
  <si>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</si>
  <si>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</si>
  <si>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</si>
  <si>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</si>
  <si>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</si>
  <si>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</si>
  <si>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</si>
  <si>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</si>
  <si>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</si>
  <si>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</si>
  <si>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</si>
  <si>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</si>
  <si>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</si>
  <si>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</si>
  <si>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</si>
  <si>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</si>
  <si>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</si>
  <si>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</si>
  <si>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</si>
  <si>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</si>
  <si>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</si>
  <si>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</si>
  <si>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</si>
  <si>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</si>
  <si>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</si>
  <si>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</si>
  <si>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</si>
  <si>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</si>
  <si>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</si>
  <si>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</si>
  <si>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</si>
  <si>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</si>
  <si>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</si>
  <si>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</si>
  <si>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</si>
  <si>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</si>
  <si>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</si>
  <si>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</si>
  <si>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</si>
  <si>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</si>
  <si>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</si>
  <si>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</si>
  <si>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</si>
  <si>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</si>
  <si>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</si>
  <si>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</si>
  <si>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</si>
  <si>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</si>
  <si>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</si>
  <si>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</si>
  <si>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</si>
  <si>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</si>
  <si>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</si>
  <si>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</si>
  <si>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</si>
  <si>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</si>
  <si>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</si>
  <si>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</si>
  <si>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</si>
  <si>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</si>
  <si>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</si>
  <si>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</si>
  <si>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</si>
  <si>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</si>
  <si>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</si>
  <si>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</si>
  <si>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</si>
  <si>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</si>
  <si>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</si>
  <si>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</si>
  <si>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</si>
  <si>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</si>
  <si>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</si>
  <si>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</si>
  <si>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</si>
  <si>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</si>
  <si>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</si>
  <si>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</si>
  <si>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</si>
  <si>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</si>
  <si>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</si>
  <si>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</si>
  <si>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</si>
  <si>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</si>
  <si>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</si>
  <si>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</si>
  <si>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</si>
  <si>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</si>
  <si>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</si>
  <si>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</si>
  <si>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</si>
  <si>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</si>
  <si>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</si>
  <si>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</si>
  <si>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</si>
  <si>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</si>
  <si>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</si>
  <si>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</si>
  <si>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</si>
  <si>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</si>
  <si>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</si>
  <si>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</si>
  <si>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</si>
  <si>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</si>
  <si>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</si>
  <si>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</si>
  <si>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</si>
  <si>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</si>
  <si>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</si>
  <si>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</si>
  <si>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</si>
  <si>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</si>
  <si>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</si>
  <si>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</si>
  <si>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</si>
  <si>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</si>
  <si>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</si>
  <si>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</si>
  <si>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</si>
  <si>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</si>
  <si>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</si>
  <si>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</si>
  <si>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</si>
  <si>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</si>
  <si>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</si>
  <si>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</si>
  <si>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</si>
  <si>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</si>
  <si>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</si>
  <si>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</si>
  <si>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</si>
  <si>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</si>
  <si>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</si>
  <si>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</si>
  <si>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</si>
  <si>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</si>
  <si>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</si>
  <si>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</si>
  <si>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</si>
  <si>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</si>
  <si>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</si>
  <si>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</si>
  <si>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</si>
  <si>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</si>
  <si>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</si>
  <si>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</si>
  <si>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</si>
  <si>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</si>
  <si>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</si>
  <si>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</si>
  <si>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</si>
  <si>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</si>
  <si>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</si>
  <si>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</si>
  <si>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</si>
  <si>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</si>
  <si>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</si>
  <si>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</si>
  <si>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</si>
  <si>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</si>
  <si>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</si>
  <si>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</si>
  <si>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</si>
  <si>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</si>
  <si>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</si>
  <si>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</si>
  <si>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</si>
  <si>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</si>
  <si>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</si>
  <si>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</si>
  <si>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</si>
  <si>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</si>
  <si>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</si>
  <si>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</si>
  <si>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</si>
  <si>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</si>
  <si>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</si>
  <si>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</si>
  <si>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</si>
  <si>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</si>
  <si>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</si>
  <si>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</si>
  <si>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</si>
  <si>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</si>
  <si>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</si>
  <si>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</si>
  <si>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</si>
  <si>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</si>
  <si>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</si>
  <si>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</si>
  <si>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</si>
  <si>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</si>
  <si>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</si>
  <si>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</si>
  <si>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</si>
  <si>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</si>
  <si>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</si>
  <si>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</si>
  <si>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</si>
  <si>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</si>
  <si>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</si>
  <si>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</si>
  <si>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</si>
  <si>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</si>
  <si>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</si>
  <si>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</si>
  <si>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</si>
  <si>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</si>
  <si>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</si>
  <si>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불포화지방산</t>
    <phoneticPr fontId="1" type="noConversion"/>
  </si>
  <si>
    <t>권장섭취량</t>
    <phoneticPr fontId="1" type="noConversion"/>
  </si>
  <si>
    <t>상한섭취량</t>
    <phoneticPr fontId="1" type="noConversion"/>
  </si>
  <si>
    <t>비타민A</t>
    <phoneticPr fontId="1" type="noConversion"/>
  </si>
  <si>
    <t>비타민A(μg RAE/일)</t>
    <phoneticPr fontId="1" type="noConversion"/>
  </si>
  <si>
    <t>칼륨</t>
    <phoneticPr fontId="1" type="noConversion"/>
  </si>
  <si>
    <t>철</t>
    <phoneticPr fontId="1" type="noConversion"/>
  </si>
  <si>
    <t>H1900526</t>
  </si>
  <si>
    <t>장옥진</t>
  </si>
  <si>
    <t>F</t>
  </si>
  <si>
    <t>(설문지 : FFQ 95문항 설문지, 사용자 : 장옥진, ID : H1900526)</t>
  </si>
  <si>
    <t>출력시각</t>
    <phoneticPr fontId="1" type="noConversion"/>
  </si>
  <si>
    <t>2021년 02월 01일 10:37:57</t>
  </si>
  <si>
    <t>탄수화물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</si>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</sst>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33.734276000000001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29592"/>
        <c:axId val="576941744"/>
      </c:barChart>
      <c:catAx>
        <c:axId val="57692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1744"/>
        <c:crosses val="autoZero"/>
        <c:auto val="1"/>
        <c:lblAlgn val="ctr"/>
        <c:lblOffset val="100"/>
        <c:noMultiLvlLbl val="0"/>
      </c:catAx>
      <c:valAx>
        <c:axId val="57694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2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1.0215049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5272"/>
        <c:axId val="576943312"/>
      </c:barChart>
      <c:catAx>
        <c:axId val="57694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3312"/>
        <c:crosses val="autoZero"/>
        <c:auto val="1"/>
        <c:lblAlgn val="ctr"/>
        <c:lblOffset val="100"/>
        <c:noMultiLvlLbl val="0"/>
      </c:catAx>
      <c:valAx>
        <c:axId val="57694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0.59786030000000001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2920"/>
        <c:axId val="576944488"/>
      </c:barChart>
      <c:catAx>
        <c:axId val="57694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4488"/>
        <c:crosses val="autoZero"/>
        <c:auto val="1"/>
        <c:lblAlgn val="ctr"/>
        <c:lblOffset val="100"/>
        <c:noMultiLvlLbl val="0"/>
      </c:catAx>
      <c:valAx>
        <c:axId val="5769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581.54003999999998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19360"/>
        <c:axId val="566423672"/>
      </c:barChart>
      <c:catAx>
        <c:axId val="56641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23672"/>
        <c:crosses val="autoZero"/>
        <c:auto val="1"/>
        <c:lblAlgn val="ctr"/>
        <c:lblOffset val="100"/>
        <c:noMultiLvlLbl val="0"/>
      </c:catAx>
      <c:valAx>
        <c:axId val="56642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1526.3177000000001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24064"/>
        <c:axId val="566418184"/>
      </c:barChart>
      <c:catAx>
        <c:axId val="5664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18184"/>
        <c:crosses val="autoZero"/>
        <c:auto val="1"/>
        <c:lblAlgn val="ctr"/>
        <c:lblOffset val="100"/>
        <c:noMultiLvlLbl val="0"/>
      </c:catAx>
      <c:valAx>
        <c:axId val="566418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40.945675000000001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20536"/>
        <c:axId val="566422496"/>
      </c:barChart>
      <c:catAx>
        <c:axId val="56642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22496"/>
        <c:crosses val="autoZero"/>
        <c:auto val="1"/>
        <c:lblAlgn val="ctr"/>
        <c:lblOffset val="100"/>
        <c:noMultiLvlLbl val="0"/>
      </c:catAx>
      <c:valAx>
        <c:axId val="5664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2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53.198740000000001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24848"/>
        <c:axId val="566417792"/>
      </c:barChart>
      <c:catAx>
        <c:axId val="5664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17792"/>
        <c:crosses val="autoZero"/>
        <c:auto val="1"/>
        <c:lblAlgn val="ctr"/>
        <c:lblOffset val="100"/>
        <c:noMultiLvlLbl val="0"/>
      </c:catAx>
      <c:valAx>
        <c:axId val="56641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5.3430020000000003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18576"/>
        <c:axId val="566420928"/>
      </c:barChart>
      <c:catAx>
        <c:axId val="56641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20928"/>
        <c:crosses val="autoZero"/>
        <c:auto val="1"/>
        <c:lblAlgn val="ctr"/>
        <c:lblOffset val="100"/>
        <c:noMultiLvlLbl val="0"/>
      </c:catAx>
      <c:valAx>
        <c:axId val="566420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1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261.26990000000001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21712"/>
        <c:axId val="566422888"/>
      </c:barChart>
      <c:catAx>
        <c:axId val="56642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22888"/>
        <c:crosses val="autoZero"/>
        <c:auto val="1"/>
        <c:lblAlgn val="ctr"/>
        <c:lblOffset val="100"/>
        <c:noMultiLvlLbl val="0"/>
      </c:catAx>
      <c:valAx>
        <c:axId val="566422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2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3.4366674999999999E-2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25240"/>
        <c:axId val="406250920"/>
      </c:barChart>
      <c:catAx>
        <c:axId val="56642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50920"/>
        <c:crosses val="autoZero"/>
        <c:auto val="1"/>
        <c:lblAlgn val="ctr"/>
        <c:lblOffset val="100"/>
        <c:noMultiLvlLbl val="0"/>
      </c:catAx>
      <c:valAx>
        <c:axId val="40625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2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1.6476169000000001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8960"/>
        <c:axId val="406249744"/>
      </c:barChart>
      <c:catAx>
        <c:axId val="4062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9744"/>
        <c:crosses val="autoZero"/>
        <c:auto val="1"/>
        <c:lblAlgn val="ctr"/>
        <c:lblOffset val="100"/>
        <c:noMultiLvlLbl val="0"/>
      </c:catAx>
      <c:valAx>
        <c:axId val="40624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9.8823290000000004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4296"/>
        <c:axId val="576934688"/>
      </c:barChart>
      <c:catAx>
        <c:axId val="5769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4688"/>
        <c:crosses val="autoZero"/>
        <c:auto val="1"/>
        <c:lblAlgn val="ctr"/>
        <c:lblOffset val="100"/>
        <c:noMultiLvlLbl val="0"/>
      </c:catAx>
      <c:valAx>
        <c:axId val="57693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86.214439999999996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8568"/>
        <c:axId val="406243472"/>
      </c:barChart>
      <c:catAx>
        <c:axId val="40624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3472"/>
        <c:crosses val="autoZero"/>
        <c:auto val="1"/>
        <c:lblAlgn val="ctr"/>
        <c:lblOffset val="100"/>
        <c:noMultiLvlLbl val="0"/>
      </c:catAx>
      <c:valAx>
        <c:axId val="40624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45.738872999999998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5040"/>
        <c:axId val="406245824"/>
      </c:barChart>
      <c:catAx>
        <c:axId val="40624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5824"/>
        <c:crosses val="autoZero"/>
        <c:auto val="1"/>
        <c:lblAlgn val="ctr"/>
        <c:lblOffset val="100"/>
        <c:noMultiLvlLbl val="0"/>
      </c:catAx>
      <c:valAx>
        <c:axId val="40624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6.4249999999999998</c:v>
                </c:pt>
                <c:pt idx="1">
                  <c:v>8.3070000000000004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6246216"/>
        <c:axId val="406246608"/>
      </c:barChart>
      <c:catAx>
        <c:axId val="40624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6608"/>
        <c:crosses val="autoZero"/>
        <c:auto val="1"/>
        <c:lblAlgn val="ctr"/>
        <c:lblOffset val="100"/>
        <c:noMultiLvlLbl val="0"/>
      </c:catAx>
      <c:valAx>
        <c:axId val="40624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3.5956204</c:v>
                </c:pt>
                <c:pt idx="1">
                  <c:v>4.4312690000000003</c:v>
                </c:pt>
                <c:pt idx="2">
                  <c:v>3.7770853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220.53314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8296"/>
        <c:axId val="565668688"/>
      </c:barChart>
      <c:catAx>
        <c:axId val="56566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8688"/>
        <c:crosses val="autoZero"/>
        <c:auto val="1"/>
        <c:lblAlgn val="ctr"/>
        <c:lblOffset val="100"/>
        <c:noMultiLvlLbl val="0"/>
      </c:catAx>
      <c:valAx>
        <c:axId val="565668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7.6756596999999998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9672"/>
        <c:axId val="565655752"/>
      </c:barChart>
      <c:catAx>
        <c:axId val="56565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5752"/>
        <c:crosses val="autoZero"/>
        <c:auto val="1"/>
        <c:lblAlgn val="ctr"/>
        <c:lblOffset val="100"/>
        <c:noMultiLvlLbl val="0"/>
      </c:catAx>
      <c:valAx>
        <c:axId val="56565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77.572000000000003</c:v>
                </c:pt>
                <c:pt idx="1">
                  <c:v>7.4530000000000003</c:v>
                </c:pt>
                <c:pt idx="2">
                  <c:v>14.974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657320"/>
        <c:axId val="565656536"/>
      </c:barChart>
      <c:catAx>
        <c:axId val="56565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6536"/>
        <c:crosses val="autoZero"/>
        <c:auto val="1"/>
        <c:lblAlgn val="ctr"/>
        <c:lblOffset val="100"/>
        <c:noMultiLvlLbl val="0"/>
      </c:catAx>
      <c:valAx>
        <c:axId val="56565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1033.1782000000001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6928"/>
        <c:axId val="565657712"/>
      </c:barChart>
      <c:catAx>
        <c:axId val="5656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712"/>
        <c:crosses val="autoZero"/>
        <c:auto val="1"/>
        <c:lblAlgn val="ctr"/>
        <c:lblOffset val="100"/>
        <c:noMultiLvlLbl val="0"/>
      </c:catAx>
      <c:valAx>
        <c:axId val="565657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41.213912999999998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541272"/>
        <c:axId val="572544408"/>
      </c:barChart>
      <c:catAx>
        <c:axId val="57254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544408"/>
        <c:crosses val="autoZero"/>
        <c:auto val="1"/>
        <c:lblAlgn val="ctr"/>
        <c:lblOffset val="100"/>
        <c:noMultiLvlLbl val="0"/>
      </c:catAx>
      <c:valAx>
        <c:axId val="57254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54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180.49232000000001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539704"/>
        <c:axId val="572543232"/>
      </c:barChart>
      <c:catAx>
        <c:axId val="57253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543232"/>
        <c:crosses val="autoZero"/>
        <c:auto val="1"/>
        <c:lblAlgn val="ctr"/>
        <c:lblOffset val="100"/>
        <c:noMultiLvlLbl val="0"/>
      </c:catAx>
      <c:valAx>
        <c:axId val="572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53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1.4440732999999999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9392"/>
        <c:axId val="576939784"/>
      </c:barChart>
      <c:catAx>
        <c:axId val="57693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9784"/>
        <c:crosses val="autoZero"/>
        <c:auto val="1"/>
        <c:lblAlgn val="ctr"/>
        <c:lblOffset val="100"/>
        <c:noMultiLvlLbl val="0"/>
      </c:catAx>
      <c:valAx>
        <c:axId val="57693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2353.9983000000002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541664"/>
        <c:axId val="572542840"/>
      </c:barChart>
      <c:catAx>
        <c:axId val="572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542840"/>
        <c:crosses val="autoZero"/>
        <c:auto val="1"/>
        <c:lblAlgn val="ctr"/>
        <c:lblOffset val="100"/>
        <c:noMultiLvlLbl val="0"/>
      </c:catAx>
      <c:valAx>
        <c:axId val="5725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5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6.5201039999999999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99792"/>
        <c:axId val="497400576"/>
      </c:barChart>
      <c:catAx>
        <c:axId val="4973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400576"/>
        <c:crosses val="autoZero"/>
        <c:auto val="1"/>
        <c:lblAlgn val="ctr"/>
        <c:lblOffset val="100"/>
        <c:noMultiLvlLbl val="0"/>
      </c:catAx>
      <c:valAx>
        <c:axId val="49740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0.81650880000000003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67872"/>
        <c:axId val="500068264"/>
      </c:barChart>
      <c:catAx>
        <c:axId val="50006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68264"/>
        <c:crosses val="autoZero"/>
        <c:auto val="1"/>
        <c:lblAlgn val="ctr"/>
        <c:lblOffset val="100"/>
        <c:noMultiLvlLbl val="0"/>
      </c:catAx>
      <c:valAx>
        <c:axId val="50006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84.265410000000003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7432"/>
        <c:axId val="576931552"/>
      </c:barChart>
      <c:catAx>
        <c:axId val="57693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1552"/>
        <c:crosses val="autoZero"/>
        <c:auto val="1"/>
        <c:lblAlgn val="ctr"/>
        <c:lblOffset val="100"/>
        <c:noMultiLvlLbl val="0"/>
      </c:catAx>
      <c:valAx>
        <c:axId val="5769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0.61788279999999995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2336"/>
        <c:axId val="576933120"/>
      </c:barChart>
      <c:catAx>
        <c:axId val="5769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3120"/>
        <c:crosses val="autoZero"/>
        <c:auto val="1"/>
        <c:lblAlgn val="ctr"/>
        <c:lblOffset val="100"/>
        <c:noMultiLvlLbl val="0"/>
      </c:catAx>
      <c:valAx>
        <c:axId val="576933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8.8920159999999999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0568"/>
        <c:axId val="576940960"/>
      </c:barChart>
      <c:catAx>
        <c:axId val="5769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0960"/>
        <c:crosses val="autoZero"/>
        <c:auto val="1"/>
        <c:lblAlgn val="ctr"/>
        <c:lblOffset val="100"/>
        <c:noMultiLvlLbl val="0"/>
      </c:catAx>
      <c:valAx>
        <c:axId val="57694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0.81650880000000003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5864"/>
        <c:axId val="576941352"/>
      </c:barChart>
      <c:catAx>
        <c:axId val="57693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1352"/>
        <c:crosses val="autoZero"/>
        <c:auto val="1"/>
        <c:lblAlgn val="ctr"/>
        <c:lblOffset val="100"/>
        <c:noMultiLvlLbl val="0"/>
      </c:catAx>
      <c:valAx>
        <c:axId val="57694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236.98310000000001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6648"/>
        <c:axId val="576937040"/>
      </c:barChart>
      <c:catAx>
        <c:axId val="57693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7040"/>
        <c:crosses val="autoZero"/>
        <c:auto val="1"/>
        <c:lblAlgn val="ctr"/>
        <c:lblOffset val="100"/>
        <c:noMultiLvlLbl val="0"/>
      </c:catAx>
      <c:valAx>
        <c:axId val="57693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3.7884544999999998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3704"/>
        <c:axId val="576942528"/>
      </c:barChart>
      <c:catAx>
        <c:axId val="5769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2528"/>
        <c:crosses val="autoZero"/>
        <c:auto val="1"/>
        <c:lblAlgn val="ctr"/>
        <c:lblOffset val="100"/>
        <c:noMultiLvlLbl val="0"/>
      </c:catAx>
      <c:valAx>
        <c:axId val="57694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장옥진, ID : H1900526)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10:37:57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55</v>
      </c>
      <c r="B4" s="70"/>
      <c r="C4" s="70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70" t="s">
        <v>199</v>
      </c>
      <c r="O4" s="70"/>
      <c r="P4" s="70"/>
      <c r="Q4" s="70"/>
      <c r="R4" s="70"/>
      <c r="S4" s="70"/>
      <c r="T4" s="46"/>
      <c r="U4" s="70" t="s">
        <v>200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2240</v>
      </c>
      <c r="C6" s="59">
        <f>'DRIs DATA 입력'!C6</f>
        <v>1033.1782000000001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33.734276000000001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9.8823290000000004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77.572000000000003</v>
      </c>
      <c r="G8" s="59">
        <f>'DRIs DATA 입력'!G8</f>
        <v>7.4530000000000003</v>
      </c>
      <c r="H8" s="59">
        <f>'DRIs DATA 입력'!H8</f>
        <v>14.974</v>
      </c>
      <c r="I8" s="46"/>
      <c r="J8" s="59" t="s">
        <v>215</v>
      </c>
      <c r="K8" s="59">
        <f>'DRIs DATA 입력'!K8</f>
        <v>6.4249999999999998</v>
      </c>
      <c r="L8" s="59">
        <f>'DRIs DATA 입력'!L8</f>
        <v>8.3070000000000004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217</v>
      </c>
      <c r="B14" s="70"/>
      <c r="C14" s="70"/>
      <c r="D14" s="70"/>
      <c r="E14" s="70"/>
      <c r="F14" s="70"/>
      <c r="G14" s="46"/>
      <c r="H14" s="70" t="s">
        <v>218</v>
      </c>
      <c r="I14" s="70"/>
      <c r="J14" s="70"/>
      <c r="K14" s="70"/>
      <c r="L14" s="70"/>
      <c r="M14" s="70"/>
      <c r="N14" s="46"/>
      <c r="O14" s="70" t="s">
        <v>219</v>
      </c>
      <c r="P14" s="70"/>
      <c r="Q14" s="70"/>
      <c r="R14" s="70"/>
      <c r="S14" s="70"/>
      <c r="T14" s="70"/>
      <c r="U14" s="46"/>
      <c r="V14" s="70" t="s">
        <v>220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220.53314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7.6756596999999998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1.4440732999999999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84.265410000000003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223</v>
      </c>
      <c r="B24" s="70"/>
      <c r="C24" s="70"/>
      <c r="D24" s="70"/>
      <c r="E24" s="70"/>
      <c r="F24" s="70"/>
      <c r="G24" s="46"/>
      <c r="H24" s="70" t="s">
        <v>224</v>
      </c>
      <c r="I24" s="70"/>
      <c r="J24" s="70"/>
      <c r="K24" s="70"/>
      <c r="L24" s="70"/>
      <c r="M24" s="70"/>
      <c r="N24" s="46"/>
      <c r="O24" s="70" t="s">
        <v>225</v>
      </c>
      <c r="P24" s="70"/>
      <c r="Q24" s="70"/>
      <c r="R24" s="70"/>
      <c r="S24" s="70"/>
      <c r="T24" s="70"/>
      <c r="U24" s="46"/>
      <c r="V24" s="70" t="s">
        <v>226</v>
      </c>
      <c r="W24" s="70"/>
      <c r="X24" s="70"/>
      <c r="Y24" s="70"/>
      <c r="Z24" s="70"/>
      <c r="AA24" s="70"/>
      <c r="AB24" s="46"/>
      <c r="AC24" s="70" t="s">
        <v>227</v>
      </c>
      <c r="AD24" s="70"/>
      <c r="AE24" s="70"/>
      <c r="AF24" s="70"/>
      <c r="AG24" s="70"/>
      <c r="AH24" s="70"/>
      <c r="AI24" s="46"/>
      <c r="AJ24" s="70" t="s">
        <v>228</v>
      </c>
      <c r="AK24" s="70"/>
      <c r="AL24" s="70"/>
      <c r="AM24" s="70"/>
      <c r="AN24" s="70"/>
      <c r="AO24" s="70"/>
      <c r="AP24" s="46"/>
      <c r="AQ24" s="70" t="s">
        <v>229</v>
      </c>
      <c r="AR24" s="70"/>
      <c r="AS24" s="70"/>
      <c r="AT24" s="70"/>
      <c r="AU24" s="70"/>
      <c r="AV24" s="70"/>
      <c r="AW24" s="46"/>
      <c r="AX24" s="70" t="s">
        <v>230</v>
      </c>
      <c r="AY24" s="70"/>
      <c r="AZ24" s="70"/>
      <c r="BA24" s="70"/>
      <c r="BB24" s="70"/>
      <c r="BC24" s="70"/>
      <c r="BD24" s="46"/>
      <c r="BE24" s="70" t="s">
        <v>231</v>
      </c>
      <c r="BF24" s="70"/>
      <c r="BG24" s="70"/>
      <c r="BH24" s="70"/>
      <c r="BI24" s="70"/>
      <c r="BJ24" s="70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41.213912999999998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0.77743894000000002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0.61788279999999995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8.8920159999999999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0.81650880000000003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236.98310000000001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3.7884544999999998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1.0215049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0.59786030000000001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234</v>
      </c>
      <c r="B34" s="70"/>
      <c r="C34" s="70"/>
      <c r="D34" s="70"/>
      <c r="E34" s="70"/>
      <c r="F34" s="70"/>
      <c r="G34" s="46"/>
      <c r="H34" s="70" t="s">
        <v>235</v>
      </c>
      <c r="I34" s="70"/>
      <c r="J34" s="70"/>
      <c r="K34" s="70"/>
      <c r="L34" s="70"/>
      <c r="M34" s="70"/>
      <c r="N34" s="46"/>
      <c r="O34" s="70" t="s">
        <v>236</v>
      </c>
      <c r="P34" s="70"/>
      <c r="Q34" s="70"/>
      <c r="R34" s="70"/>
      <c r="S34" s="70"/>
      <c r="T34" s="70"/>
      <c r="U34" s="46"/>
      <c r="V34" s="70" t="s">
        <v>237</v>
      </c>
      <c r="W34" s="70"/>
      <c r="X34" s="70"/>
      <c r="Y34" s="70"/>
      <c r="Z34" s="70"/>
      <c r="AA34" s="70"/>
      <c r="AB34" s="46"/>
      <c r="AC34" s="70" t="s">
        <v>238</v>
      </c>
      <c r="AD34" s="70"/>
      <c r="AE34" s="70"/>
      <c r="AF34" s="70"/>
      <c r="AG34" s="70"/>
      <c r="AH34" s="70"/>
      <c r="AI34" s="46"/>
      <c r="AJ34" s="70" t="s">
        <v>239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180.49232000000001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581.54003999999998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2353.9983000000002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1526.3177000000001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40.945675000000001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53.198740000000001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241</v>
      </c>
      <c r="B44" s="70"/>
      <c r="C44" s="70"/>
      <c r="D44" s="70"/>
      <c r="E44" s="70"/>
      <c r="F44" s="70"/>
      <c r="G44" s="46"/>
      <c r="H44" s="70" t="s">
        <v>242</v>
      </c>
      <c r="I44" s="70"/>
      <c r="J44" s="70"/>
      <c r="K44" s="70"/>
      <c r="L44" s="70"/>
      <c r="M44" s="70"/>
      <c r="N44" s="46"/>
      <c r="O44" s="70" t="s">
        <v>243</v>
      </c>
      <c r="P44" s="70"/>
      <c r="Q44" s="70"/>
      <c r="R44" s="70"/>
      <c r="S44" s="70"/>
      <c r="T44" s="70"/>
      <c r="U44" s="46"/>
      <c r="V44" s="70" t="s">
        <v>244</v>
      </c>
      <c r="W44" s="70"/>
      <c r="X44" s="70"/>
      <c r="Y44" s="70"/>
      <c r="Z44" s="70"/>
      <c r="AA44" s="70"/>
      <c r="AB44" s="46"/>
      <c r="AC44" s="70" t="s">
        <v>245</v>
      </c>
      <c r="AD44" s="70"/>
      <c r="AE44" s="70"/>
      <c r="AF44" s="70"/>
      <c r="AG44" s="70"/>
      <c r="AH44" s="70"/>
      <c r="AI44" s="46"/>
      <c r="AJ44" s="70" t="s">
        <v>246</v>
      </c>
      <c r="AK44" s="70"/>
      <c r="AL44" s="70"/>
      <c r="AM44" s="70"/>
      <c r="AN44" s="70"/>
      <c r="AO44" s="70"/>
      <c r="AP44" s="46"/>
      <c r="AQ44" s="70" t="s">
        <v>247</v>
      </c>
      <c r="AR44" s="70"/>
      <c r="AS44" s="70"/>
      <c r="AT44" s="70"/>
      <c r="AU44" s="70"/>
      <c r="AV44" s="70"/>
      <c r="AW44" s="46"/>
      <c r="AX44" s="70" t="s">
        <v>248</v>
      </c>
      <c r="AY44" s="70"/>
      <c r="AZ44" s="70"/>
      <c r="BA44" s="70"/>
      <c r="BB44" s="70"/>
      <c r="BC44" s="70"/>
      <c r="BD44" s="46"/>
      <c r="BE44" s="70" t="s">
        <v>249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6.5201039999999999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5.3430020000000003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261.26990000000001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3.4366674999999999E-2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1.6476169000000001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86.214439999999996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45.738872999999998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325</v>
      </c>
      <c r="G1" s="64" t="s">
        <v>326</v>
      </c>
      <c r="H1" s="63" t="s">
        <v>327</v>
      </c>
    </row>
    <row r="3" spans="1:27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315</v>
      </c>
      <c r="K4" s="68"/>
      <c r="L4" s="69"/>
      <c r="N4" s="70" t="s">
        <v>45</v>
      </c>
      <c r="O4" s="70"/>
      <c r="P4" s="70"/>
      <c r="Q4" s="70"/>
      <c r="R4" s="70"/>
      <c r="S4" s="70"/>
      <c r="U4" s="70" t="s">
        <v>280</v>
      </c>
      <c r="V4" s="70"/>
      <c r="W4" s="70"/>
      <c r="X4" s="70"/>
      <c r="Y4" s="70"/>
      <c r="Z4" s="70"/>
    </row>
    <row r="5" spans="1:27">
      <c r="A5" s="66"/>
      <c r="B5" s="66" t="s">
        <v>281</v>
      </c>
      <c r="C5" s="66" t="s">
        <v>282</v>
      </c>
      <c r="E5" s="66"/>
      <c r="F5" s="66" t="s">
        <v>328</v>
      </c>
      <c r="G5" s="66" t="s">
        <v>283</v>
      </c>
      <c r="H5" s="66" t="s">
        <v>45</v>
      </c>
      <c r="J5" s="66"/>
      <c r="K5" s="66" t="s">
        <v>284</v>
      </c>
      <c r="L5" s="66" t="s">
        <v>285</v>
      </c>
      <c r="N5" s="66"/>
      <c r="O5" s="66" t="s">
        <v>286</v>
      </c>
      <c r="P5" s="66" t="s">
        <v>316</v>
      </c>
      <c r="Q5" s="66" t="s">
        <v>287</v>
      </c>
      <c r="R5" s="66" t="s">
        <v>317</v>
      </c>
      <c r="S5" s="66" t="s">
        <v>282</v>
      </c>
      <c r="U5" s="66"/>
      <c r="V5" s="66" t="s">
        <v>286</v>
      </c>
      <c r="W5" s="66" t="s">
        <v>316</v>
      </c>
      <c r="X5" s="66" t="s">
        <v>287</v>
      </c>
      <c r="Y5" s="66" t="s">
        <v>317</v>
      </c>
      <c r="Z5" s="66" t="s">
        <v>282</v>
      </c>
    </row>
    <row r="6" spans="1:27">
      <c r="A6" s="66" t="s">
        <v>278</v>
      </c>
      <c r="B6" s="66">
        <v>2240</v>
      </c>
      <c r="C6" s="66">
        <v>1033.1782000000001</v>
      </c>
      <c r="E6" s="66" t="s">
        <v>288</v>
      </c>
      <c r="F6" s="66">
        <v>55</v>
      </c>
      <c r="G6" s="66">
        <v>15</v>
      </c>
      <c r="H6" s="66">
        <v>7</v>
      </c>
      <c r="J6" s="66" t="s">
        <v>329</v>
      </c>
      <c r="K6" s="66">
        <v>0.1</v>
      </c>
      <c r="L6" s="66">
        <v>4</v>
      </c>
      <c r="N6" s="66" t="s">
        <v>289</v>
      </c>
      <c r="O6" s="66">
        <v>60</v>
      </c>
      <c r="P6" s="66">
        <v>75</v>
      </c>
      <c r="Q6" s="66">
        <v>0</v>
      </c>
      <c r="R6" s="66">
        <v>0</v>
      </c>
      <c r="S6" s="66">
        <v>33.734276000000001</v>
      </c>
      <c r="U6" s="66" t="s">
        <v>290</v>
      </c>
      <c r="V6" s="66">
        <v>0</v>
      </c>
      <c r="W6" s="66">
        <v>5</v>
      </c>
      <c r="X6" s="66">
        <v>20</v>
      </c>
      <c r="Y6" s="66">
        <v>0</v>
      </c>
      <c r="Z6" s="66">
        <v>9.8823290000000004</v>
      </c>
    </row>
    <row r="7" spans="1:27">
      <c r="E7" s="66" t="s">
        <v>330</v>
      </c>
      <c r="F7" s="66">
        <v>65</v>
      </c>
      <c r="G7" s="66">
        <v>30</v>
      </c>
      <c r="H7" s="66">
        <v>20</v>
      </c>
      <c r="J7" s="66" t="s">
        <v>291</v>
      </c>
      <c r="K7" s="66">
        <v>1</v>
      </c>
      <c r="L7" s="66">
        <v>10</v>
      </c>
    </row>
    <row r="8" spans="1:27">
      <c r="E8" s="66" t="s">
        <v>292</v>
      </c>
      <c r="F8" s="66">
        <v>77.572000000000003</v>
      </c>
      <c r="G8" s="66">
        <v>7.4530000000000003</v>
      </c>
      <c r="H8" s="66">
        <v>14.974</v>
      </c>
      <c r="J8" s="66" t="s">
        <v>292</v>
      </c>
      <c r="K8" s="66">
        <v>6.4249999999999998</v>
      </c>
      <c r="L8" s="66">
        <v>8.3070000000000004</v>
      </c>
    </row>
    <row r="13" spans="1:27">
      <c r="A13" s="71" t="s">
        <v>293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318</v>
      </c>
      <c r="B14" s="70"/>
      <c r="C14" s="70"/>
      <c r="D14" s="70"/>
      <c r="E14" s="70"/>
      <c r="F14" s="70"/>
      <c r="H14" s="70" t="s">
        <v>331</v>
      </c>
      <c r="I14" s="70"/>
      <c r="J14" s="70"/>
      <c r="K14" s="70"/>
      <c r="L14" s="70"/>
      <c r="M14" s="70"/>
      <c r="O14" s="70" t="s">
        <v>294</v>
      </c>
      <c r="P14" s="70"/>
      <c r="Q14" s="70"/>
      <c r="R14" s="70"/>
      <c r="S14" s="70"/>
      <c r="T14" s="70"/>
      <c r="V14" s="70" t="s">
        <v>295</v>
      </c>
      <c r="W14" s="70"/>
      <c r="X14" s="70"/>
      <c r="Y14" s="70"/>
      <c r="Z14" s="70"/>
      <c r="AA14" s="70"/>
    </row>
    <row r="15" spans="1:27">
      <c r="A15" s="66"/>
      <c r="B15" s="66" t="s">
        <v>286</v>
      </c>
      <c r="C15" s="66" t="s">
        <v>316</v>
      </c>
      <c r="D15" s="66" t="s">
        <v>287</v>
      </c>
      <c r="E15" s="66" t="s">
        <v>317</v>
      </c>
      <c r="F15" s="66" t="s">
        <v>282</v>
      </c>
      <c r="H15" s="66"/>
      <c r="I15" s="66" t="s">
        <v>286</v>
      </c>
      <c r="J15" s="66" t="s">
        <v>316</v>
      </c>
      <c r="K15" s="66" t="s">
        <v>287</v>
      </c>
      <c r="L15" s="66" t="s">
        <v>317</v>
      </c>
      <c r="M15" s="66" t="s">
        <v>282</v>
      </c>
      <c r="O15" s="66"/>
      <c r="P15" s="66" t="s">
        <v>286</v>
      </c>
      <c r="Q15" s="66" t="s">
        <v>316</v>
      </c>
      <c r="R15" s="66" t="s">
        <v>287</v>
      </c>
      <c r="S15" s="66" t="s">
        <v>317</v>
      </c>
      <c r="T15" s="66" t="s">
        <v>282</v>
      </c>
      <c r="V15" s="66"/>
      <c r="W15" s="66" t="s">
        <v>286</v>
      </c>
      <c r="X15" s="66" t="s">
        <v>316</v>
      </c>
      <c r="Y15" s="66" t="s">
        <v>287</v>
      </c>
      <c r="Z15" s="66" t="s">
        <v>317</v>
      </c>
      <c r="AA15" s="66" t="s">
        <v>282</v>
      </c>
    </row>
    <row r="16" spans="1:27">
      <c r="A16" s="66" t="s">
        <v>319</v>
      </c>
      <c r="B16" s="66">
        <v>800</v>
      </c>
      <c r="C16" s="66">
        <v>1140</v>
      </c>
      <c r="D16" s="66">
        <v>0</v>
      </c>
      <c r="E16" s="66">
        <v>3000</v>
      </c>
      <c r="F16" s="66">
        <v>220.53314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7.6756596999999998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1.4440732999999999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84.265410000000003</v>
      </c>
    </row>
    <row r="23" spans="1:62">
      <c r="A23" s="71" t="s">
        <v>296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297</v>
      </c>
      <c r="B24" s="70"/>
      <c r="C24" s="70"/>
      <c r="D24" s="70"/>
      <c r="E24" s="70"/>
      <c r="F24" s="70"/>
      <c r="H24" s="70" t="s">
        <v>298</v>
      </c>
      <c r="I24" s="70"/>
      <c r="J24" s="70"/>
      <c r="K24" s="70"/>
      <c r="L24" s="70"/>
      <c r="M24" s="70"/>
      <c r="O24" s="70" t="s">
        <v>299</v>
      </c>
      <c r="P24" s="70"/>
      <c r="Q24" s="70"/>
      <c r="R24" s="70"/>
      <c r="S24" s="70"/>
      <c r="T24" s="70"/>
      <c r="V24" s="70" t="s">
        <v>332</v>
      </c>
      <c r="W24" s="70"/>
      <c r="X24" s="70"/>
      <c r="Y24" s="70"/>
      <c r="Z24" s="70"/>
      <c r="AA24" s="70"/>
      <c r="AC24" s="70" t="s">
        <v>333</v>
      </c>
      <c r="AD24" s="70"/>
      <c r="AE24" s="70"/>
      <c r="AF24" s="70"/>
      <c r="AG24" s="70"/>
      <c r="AH24" s="70"/>
      <c r="AJ24" s="70" t="s">
        <v>300</v>
      </c>
      <c r="AK24" s="70"/>
      <c r="AL24" s="70"/>
      <c r="AM24" s="70"/>
      <c r="AN24" s="70"/>
      <c r="AO24" s="70"/>
      <c r="AQ24" s="70" t="s">
        <v>301</v>
      </c>
      <c r="AR24" s="70"/>
      <c r="AS24" s="70"/>
      <c r="AT24" s="70"/>
      <c r="AU24" s="70"/>
      <c r="AV24" s="70"/>
      <c r="AX24" s="70" t="s">
        <v>302</v>
      </c>
      <c r="AY24" s="70"/>
      <c r="AZ24" s="70"/>
      <c r="BA24" s="70"/>
      <c r="BB24" s="70"/>
      <c r="BC24" s="70"/>
      <c r="BE24" s="70" t="s">
        <v>303</v>
      </c>
      <c r="BF24" s="70"/>
      <c r="BG24" s="70"/>
      <c r="BH24" s="70"/>
      <c r="BI24" s="70"/>
      <c r="BJ24" s="70"/>
    </row>
    <row r="25" spans="1:62">
      <c r="A25" s="66"/>
      <c r="B25" s="66" t="s">
        <v>286</v>
      </c>
      <c r="C25" s="66" t="s">
        <v>316</v>
      </c>
      <c r="D25" s="66" t="s">
        <v>287</v>
      </c>
      <c r="E25" s="66" t="s">
        <v>317</v>
      </c>
      <c r="F25" s="66" t="s">
        <v>282</v>
      </c>
      <c r="H25" s="66"/>
      <c r="I25" s="66" t="s">
        <v>286</v>
      </c>
      <c r="J25" s="66" t="s">
        <v>316</v>
      </c>
      <c r="K25" s="66" t="s">
        <v>287</v>
      </c>
      <c r="L25" s="66" t="s">
        <v>317</v>
      </c>
      <c r="M25" s="66" t="s">
        <v>282</v>
      </c>
      <c r="O25" s="66"/>
      <c r="P25" s="66" t="s">
        <v>286</v>
      </c>
      <c r="Q25" s="66" t="s">
        <v>316</v>
      </c>
      <c r="R25" s="66" t="s">
        <v>287</v>
      </c>
      <c r="S25" s="66" t="s">
        <v>317</v>
      </c>
      <c r="T25" s="66" t="s">
        <v>282</v>
      </c>
      <c r="V25" s="66"/>
      <c r="W25" s="66" t="s">
        <v>286</v>
      </c>
      <c r="X25" s="66" t="s">
        <v>316</v>
      </c>
      <c r="Y25" s="66" t="s">
        <v>287</v>
      </c>
      <c r="Z25" s="66" t="s">
        <v>317</v>
      </c>
      <c r="AA25" s="66" t="s">
        <v>282</v>
      </c>
      <c r="AC25" s="66"/>
      <c r="AD25" s="66" t="s">
        <v>286</v>
      </c>
      <c r="AE25" s="66" t="s">
        <v>316</v>
      </c>
      <c r="AF25" s="66" t="s">
        <v>287</v>
      </c>
      <c r="AG25" s="66" t="s">
        <v>317</v>
      </c>
      <c r="AH25" s="66" t="s">
        <v>282</v>
      </c>
      <c r="AJ25" s="66"/>
      <c r="AK25" s="66" t="s">
        <v>286</v>
      </c>
      <c r="AL25" s="66" t="s">
        <v>316</v>
      </c>
      <c r="AM25" s="66" t="s">
        <v>287</v>
      </c>
      <c r="AN25" s="66" t="s">
        <v>317</v>
      </c>
      <c r="AO25" s="66" t="s">
        <v>282</v>
      </c>
      <c r="AQ25" s="66"/>
      <c r="AR25" s="66" t="s">
        <v>286</v>
      </c>
      <c r="AS25" s="66" t="s">
        <v>316</v>
      </c>
      <c r="AT25" s="66" t="s">
        <v>287</v>
      </c>
      <c r="AU25" s="66" t="s">
        <v>317</v>
      </c>
      <c r="AV25" s="66" t="s">
        <v>282</v>
      </c>
      <c r="AX25" s="66"/>
      <c r="AY25" s="66" t="s">
        <v>286</v>
      </c>
      <c r="AZ25" s="66" t="s">
        <v>316</v>
      </c>
      <c r="BA25" s="66" t="s">
        <v>287</v>
      </c>
      <c r="BB25" s="66" t="s">
        <v>317</v>
      </c>
      <c r="BC25" s="66" t="s">
        <v>282</v>
      </c>
      <c r="BE25" s="66"/>
      <c r="BF25" s="66" t="s">
        <v>286</v>
      </c>
      <c r="BG25" s="66" t="s">
        <v>316</v>
      </c>
      <c r="BH25" s="66" t="s">
        <v>287</v>
      </c>
      <c r="BI25" s="66" t="s">
        <v>317</v>
      </c>
      <c r="BJ25" s="66" t="s">
        <v>282</v>
      </c>
    </row>
    <row r="26" spans="1:62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41.213912999999998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0.77743894000000002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0.61788279999999995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8.8920159999999999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0.81650880000000003</v>
      </c>
      <c r="AJ26" s="66" t="s">
        <v>334</v>
      </c>
      <c r="AK26" s="66">
        <v>450</v>
      </c>
      <c r="AL26" s="66">
        <v>550</v>
      </c>
      <c r="AM26" s="66">
        <v>0</v>
      </c>
      <c r="AN26" s="66">
        <v>1000</v>
      </c>
      <c r="AO26" s="66">
        <v>236.98310000000001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3.7884544999999998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1.0215049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0.59786030000000001</v>
      </c>
    </row>
    <row r="33" spans="1:68">
      <c r="A33" s="71" t="s">
        <v>304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70" t="s">
        <v>176</v>
      </c>
      <c r="B34" s="70"/>
      <c r="C34" s="70"/>
      <c r="D34" s="70"/>
      <c r="E34" s="70"/>
      <c r="F34" s="70"/>
      <c r="H34" s="70" t="s">
        <v>305</v>
      </c>
      <c r="I34" s="70"/>
      <c r="J34" s="70"/>
      <c r="K34" s="70"/>
      <c r="L34" s="70"/>
      <c r="M34" s="70"/>
      <c r="O34" s="70" t="s">
        <v>177</v>
      </c>
      <c r="P34" s="70"/>
      <c r="Q34" s="70"/>
      <c r="R34" s="70"/>
      <c r="S34" s="70"/>
      <c r="T34" s="70"/>
      <c r="V34" s="70" t="s">
        <v>320</v>
      </c>
      <c r="W34" s="70"/>
      <c r="X34" s="70"/>
      <c r="Y34" s="70"/>
      <c r="Z34" s="70"/>
      <c r="AA34" s="70"/>
      <c r="AC34" s="70" t="s">
        <v>306</v>
      </c>
      <c r="AD34" s="70"/>
      <c r="AE34" s="70"/>
      <c r="AF34" s="70"/>
      <c r="AG34" s="70"/>
      <c r="AH34" s="70"/>
      <c r="AJ34" s="70" t="s">
        <v>307</v>
      </c>
      <c r="AK34" s="70"/>
      <c r="AL34" s="70"/>
      <c r="AM34" s="70"/>
      <c r="AN34" s="70"/>
      <c r="AO34" s="70"/>
    </row>
    <row r="35" spans="1:68">
      <c r="A35" s="66"/>
      <c r="B35" s="66" t="s">
        <v>286</v>
      </c>
      <c r="C35" s="66" t="s">
        <v>316</v>
      </c>
      <c r="D35" s="66" t="s">
        <v>287</v>
      </c>
      <c r="E35" s="66" t="s">
        <v>317</v>
      </c>
      <c r="F35" s="66" t="s">
        <v>282</v>
      </c>
      <c r="H35" s="66"/>
      <c r="I35" s="66" t="s">
        <v>286</v>
      </c>
      <c r="J35" s="66" t="s">
        <v>316</v>
      </c>
      <c r="K35" s="66" t="s">
        <v>287</v>
      </c>
      <c r="L35" s="66" t="s">
        <v>317</v>
      </c>
      <c r="M35" s="66" t="s">
        <v>282</v>
      </c>
      <c r="O35" s="66"/>
      <c r="P35" s="66" t="s">
        <v>286</v>
      </c>
      <c r="Q35" s="66" t="s">
        <v>316</v>
      </c>
      <c r="R35" s="66" t="s">
        <v>287</v>
      </c>
      <c r="S35" s="66" t="s">
        <v>317</v>
      </c>
      <c r="T35" s="66" t="s">
        <v>282</v>
      </c>
      <c r="V35" s="66"/>
      <c r="W35" s="66" t="s">
        <v>286</v>
      </c>
      <c r="X35" s="66" t="s">
        <v>316</v>
      </c>
      <c r="Y35" s="66" t="s">
        <v>287</v>
      </c>
      <c r="Z35" s="66" t="s">
        <v>317</v>
      </c>
      <c r="AA35" s="66" t="s">
        <v>282</v>
      </c>
      <c r="AC35" s="66"/>
      <c r="AD35" s="66" t="s">
        <v>286</v>
      </c>
      <c r="AE35" s="66" t="s">
        <v>316</v>
      </c>
      <c r="AF35" s="66" t="s">
        <v>287</v>
      </c>
      <c r="AG35" s="66" t="s">
        <v>317</v>
      </c>
      <c r="AH35" s="66" t="s">
        <v>282</v>
      </c>
      <c r="AJ35" s="66"/>
      <c r="AK35" s="66" t="s">
        <v>286</v>
      </c>
      <c r="AL35" s="66" t="s">
        <v>316</v>
      </c>
      <c r="AM35" s="66" t="s">
        <v>287</v>
      </c>
      <c r="AN35" s="66" t="s">
        <v>317</v>
      </c>
      <c r="AO35" s="66" t="s">
        <v>282</v>
      </c>
    </row>
    <row r="36" spans="1:68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180.49232000000001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581.54003999999998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2353.9983000000002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1526.3177000000001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40.945675000000001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53.198740000000001</v>
      </c>
    </row>
    <row r="43" spans="1:68">
      <c r="A43" s="71" t="s">
        <v>308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321</v>
      </c>
      <c r="B44" s="70"/>
      <c r="C44" s="70"/>
      <c r="D44" s="70"/>
      <c r="E44" s="70"/>
      <c r="F44" s="70"/>
      <c r="H44" s="70" t="s">
        <v>309</v>
      </c>
      <c r="I44" s="70"/>
      <c r="J44" s="70"/>
      <c r="K44" s="70"/>
      <c r="L44" s="70"/>
      <c r="M44" s="70"/>
      <c r="O44" s="70" t="s">
        <v>310</v>
      </c>
      <c r="P44" s="70"/>
      <c r="Q44" s="70"/>
      <c r="R44" s="70"/>
      <c r="S44" s="70"/>
      <c r="T44" s="70"/>
      <c r="V44" s="70" t="s">
        <v>311</v>
      </c>
      <c r="W44" s="70"/>
      <c r="X44" s="70"/>
      <c r="Y44" s="70"/>
      <c r="Z44" s="70"/>
      <c r="AA44" s="70"/>
      <c r="AC44" s="70" t="s">
        <v>312</v>
      </c>
      <c r="AD44" s="70"/>
      <c r="AE44" s="70"/>
      <c r="AF44" s="70"/>
      <c r="AG44" s="70"/>
      <c r="AH44" s="70"/>
      <c r="AJ44" s="70" t="s">
        <v>335</v>
      </c>
      <c r="AK44" s="70"/>
      <c r="AL44" s="70"/>
      <c r="AM44" s="70"/>
      <c r="AN44" s="70"/>
      <c r="AO44" s="70"/>
      <c r="AQ44" s="70" t="s">
        <v>336</v>
      </c>
      <c r="AR44" s="70"/>
      <c r="AS44" s="70"/>
      <c r="AT44" s="70"/>
      <c r="AU44" s="70"/>
      <c r="AV44" s="70"/>
      <c r="AX44" s="70" t="s">
        <v>313</v>
      </c>
      <c r="AY44" s="70"/>
      <c r="AZ44" s="70"/>
      <c r="BA44" s="70"/>
      <c r="BB44" s="70"/>
      <c r="BC44" s="70"/>
      <c r="BE44" s="70" t="s">
        <v>314</v>
      </c>
      <c r="BF44" s="70"/>
      <c r="BG44" s="70"/>
      <c r="BH44" s="70"/>
      <c r="BI44" s="70"/>
      <c r="BJ44" s="70"/>
    </row>
    <row r="45" spans="1:68">
      <c r="A45" s="66"/>
      <c r="B45" s="66" t="s">
        <v>286</v>
      </c>
      <c r="C45" s="66" t="s">
        <v>316</v>
      </c>
      <c r="D45" s="66" t="s">
        <v>287</v>
      </c>
      <c r="E45" s="66" t="s">
        <v>317</v>
      </c>
      <c r="F45" s="66" t="s">
        <v>282</v>
      </c>
      <c r="H45" s="66"/>
      <c r="I45" s="66" t="s">
        <v>286</v>
      </c>
      <c r="J45" s="66" t="s">
        <v>316</v>
      </c>
      <c r="K45" s="66" t="s">
        <v>287</v>
      </c>
      <c r="L45" s="66" t="s">
        <v>317</v>
      </c>
      <c r="M45" s="66" t="s">
        <v>282</v>
      </c>
      <c r="O45" s="66"/>
      <c r="P45" s="66" t="s">
        <v>286</v>
      </c>
      <c r="Q45" s="66" t="s">
        <v>316</v>
      </c>
      <c r="R45" s="66" t="s">
        <v>287</v>
      </c>
      <c r="S45" s="66" t="s">
        <v>317</v>
      </c>
      <c r="T45" s="66" t="s">
        <v>282</v>
      </c>
      <c r="V45" s="66"/>
      <c r="W45" s="66" t="s">
        <v>286</v>
      </c>
      <c r="X45" s="66" t="s">
        <v>316</v>
      </c>
      <c r="Y45" s="66" t="s">
        <v>287</v>
      </c>
      <c r="Z45" s="66" t="s">
        <v>317</v>
      </c>
      <c r="AA45" s="66" t="s">
        <v>282</v>
      </c>
      <c r="AC45" s="66"/>
      <c r="AD45" s="66" t="s">
        <v>286</v>
      </c>
      <c r="AE45" s="66" t="s">
        <v>316</v>
      </c>
      <c r="AF45" s="66" t="s">
        <v>287</v>
      </c>
      <c r="AG45" s="66" t="s">
        <v>317</v>
      </c>
      <c r="AH45" s="66" t="s">
        <v>282</v>
      </c>
      <c r="AJ45" s="66"/>
      <c r="AK45" s="66" t="s">
        <v>286</v>
      </c>
      <c r="AL45" s="66" t="s">
        <v>316</v>
      </c>
      <c r="AM45" s="66" t="s">
        <v>287</v>
      </c>
      <c r="AN45" s="66" t="s">
        <v>317</v>
      </c>
      <c r="AO45" s="66" t="s">
        <v>282</v>
      </c>
      <c r="AQ45" s="66"/>
      <c r="AR45" s="66" t="s">
        <v>286</v>
      </c>
      <c r="AS45" s="66" t="s">
        <v>316</v>
      </c>
      <c r="AT45" s="66" t="s">
        <v>287</v>
      </c>
      <c r="AU45" s="66" t="s">
        <v>317</v>
      </c>
      <c r="AV45" s="66" t="s">
        <v>282</v>
      </c>
      <c r="AX45" s="66"/>
      <c r="AY45" s="66" t="s">
        <v>286</v>
      </c>
      <c r="AZ45" s="66" t="s">
        <v>316</v>
      </c>
      <c r="BA45" s="66" t="s">
        <v>287</v>
      </c>
      <c r="BB45" s="66" t="s">
        <v>317</v>
      </c>
      <c r="BC45" s="66" t="s">
        <v>282</v>
      </c>
      <c r="BE45" s="66"/>
      <c r="BF45" s="66" t="s">
        <v>286</v>
      </c>
      <c r="BG45" s="66" t="s">
        <v>316</v>
      </c>
      <c r="BH45" s="66" t="s">
        <v>287</v>
      </c>
      <c r="BI45" s="66" t="s">
        <v>317</v>
      </c>
      <c r="BJ45" s="66" t="s">
        <v>282</v>
      </c>
    </row>
    <row r="46" spans="1:68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6.5201039999999999</v>
      </c>
      <c r="H46" s="66" t="s">
        <v>24</v>
      </c>
      <c r="I46" s="66">
        <v>11</v>
      </c>
      <c r="J46" s="66">
        <v>13</v>
      </c>
      <c r="K46" s="66">
        <v>0</v>
      </c>
      <c r="L46" s="66">
        <v>35</v>
      </c>
      <c r="M46" s="66">
        <v>5.3430020000000003</v>
      </c>
      <c r="O46" s="66" t="s">
        <v>337</v>
      </c>
      <c r="P46" s="66">
        <v>970</v>
      </c>
      <c r="Q46" s="66">
        <v>800</v>
      </c>
      <c r="R46" s="66">
        <v>480</v>
      </c>
      <c r="S46" s="66">
        <v>10000</v>
      </c>
      <c r="T46" s="66">
        <v>261.26990000000001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3.4366674999999999E-2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1.6476169000000001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86.214439999999996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45.738872999999998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322</v>
      </c>
      <c r="B2" s="62" t="s">
        <v>323</v>
      </c>
      <c r="C2" s="62" t="s">
        <v>324</v>
      </c>
      <c r="D2" s="62">
        <v>48</v>
      </c>
      <c r="E2" s="62">
        <v>1033.1782000000001</v>
      </c>
      <c r="F2" s="62">
        <v>174.75406000000001</v>
      </c>
      <c r="G2" s="62">
        <v>16.791081999999999</v>
      </c>
      <c r="H2" s="62">
        <v>7.6298294000000002</v>
      </c>
      <c r="I2" s="62">
        <v>9.1612530000000003</v>
      </c>
      <c r="J2" s="62">
        <v>33.734276000000001</v>
      </c>
      <c r="K2" s="62">
        <v>16.922893999999999</v>
      </c>
      <c r="L2" s="62">
        <v>16.811381999999998</v>
      </c>
      <c r="M2" s="62">
        <v>9.8823290000000004</v>
      </c>
      <c r="N2" s="62">
        <v>0.90385914000000001</v>
      </c>
      <c r="O2" s="62">
        <v>5.0792359999999999</v>
      </c>
      <c r="P2" s="62">
        <v>457.19515999999999</v>
      </c>
      <c r="Q2" s="62">
        <v>10.689241000000001</v>
      </c>
      <c r="R2" s="62">
        <v>220.53314</v>
      </c>
      <c r="S2" s="62">
        <v>36.810257</v>
      </c>
      <c r="T2" s="62">
        <v>2204.674</v>
      </c>
      <c r="U2" s="62">
        <v>1.4440732999999999</v>
      </c>
      <c r="V2" s="62">
        <v>7.6756596999999998</v>
      </c>
      <c r="W2" s="62">
        <v>84.265410000000003</v>
      </c>
      <c r="X2" s="62">
        <v>41.213912999999998</v>
      </c>
      <c r="Y2" s="62">
        <v>0.77743894000000002</v>
      </c>
      <c r="Z2" s="62">
        <v>0.61788279999999995</v>
      </c>
      <c r="AA2" s="62">
        <v>8.8920159999999999</v>
      </c>
      <c r="AB2" s="62">
        <v>0.81650880000000003</v>
      </c>
      <c r="AC2" s="62">
        <v>236.98310000000001</v>
      </c>
      <c r="AD2" s="62">
        <v>3.7884544999999998</v>
      </c>
      <c r="AE2" s="62">
        <v>1.0215049</v>
      </c>
      <c r="AF2" s="62">
        <v>0.59786030000000001</v>
      </c>
      <c r="AG2" s="62">
        <v>180.49232000000001</v>
      </c>
      <c r="AH2" s="62">
        <v>116.24362000000001</v>
      </c>
      <c r="AI2" s="62">
        <v>64.248699999999999</v>
      </c>
      <c r="AJ2" s="62">
        <v>581.54003999999998</v>
      </c>
      <c r="AK2" s="62">
        <v>2353.9983000000002</v>
      </c>
      <c r="AL2" s="62">
        <v>40.945675000000001</v>
      </c>
      <c r="AM2" s="62">
        <v>1526.3177000000001</v>
      </c>
      <c r="AN2" s="62">
        <v>53.198740000000001</v>
      </c>
      <c r="AO2" s="62">
        <v>6.5201039999999999</v>
      </c>
      <c r="AP2" s="62">
        <v>4.0806602999999999</v>
      </c>
      <c r="AQ2" s="62">
        <v>2.4394436000000002</v>
      </c>
      <c r="AR2" s="62">
        <v>5.3430020000000003</v>
      </c>
      <c r="AS2" s="62">
        <v>261.26990000000001</v>
      </c>
      <c r="AT2" s="62">
        <v>3.4366674999999999E-2</v>
      </c>
      <c r="AU2" s="62">
        <v>1.6476169000000001</v>
      </c>
      <c r="AV2" s="62">
        <v>86.214439999999996</v>
      </c>
      <c r="AW2" s="62">
        <v>45.738872999999998</v>
      </c>
      <c r="AX2" s="62">
        <v>3.8598056999999998E-2</v>
      </c>
      <c r="AY2" s="62">
        <v>0.50579090000000004</v>
      </c>
      <c r="AZ2" s="62">
        <v>130.14814999999999</v>
      </c>
      <c r="BA2" s="62">
        <v>11.808768000000001</v>
      </c>
      <c r="BB2" s="62">
        <v>3.5956204</v>
      </c>
      <c r="BC2" s="62">
        <v>4.4312690000000003</v>
      </c>
      <c r="BD2" s="62">
        <v>3.7770853</v>
      </c>
      <c r="BE2" s="62">
        <v>0.25664695999999998</v>
      </c>
      <c r="BF2" s="62">
        <v>0.89433759999999995</v>
      </c>
      <c r="BG2" s="62">
        <v>1.1518281E-3</v>
      </c>
      <c r="BH2" s="62">
        <v>3.1301018E-3</v>
      </c>
      <c r="BI2" s="62">
        <v>2.8112749999999998E-3</v>
      </c>
      <c r="BJ2" s="62">
        <v>1.7206036000000001E-2</v>
      </c>
      <c r="BK2" s="62">
        <v>8.8602166000000004E-5</v>
      </c>
      <c r="BL2" s="62">
        <v>0.14749010000000001</v>
      </c>
      <c r="BM2" s="62">
        <v>1.6637597</v>
      </c>
      <c r="BN2" s="62">
        <v>0.56147219999999998</v>
      </c>
      <c r="BO2" s="62">
        <v>26.641172000000001</v>
      </c>
      <c r="BP2" s="62">
        <v>4.7917339999999999</v>
      </c>
      <c r="BQ2" s="62">
        <v>8.7010059999999996</v>
      </c>
      <c r="BR2" s="62">
        <v>31.311260000000001</v>
      </c>
      <c r="BS2" s="62">
        <v>9.0550270000000008</v>
      </c>
      <c r="BT2" s="62">
        <v>5.8283360000000002</v>
      </c>
      <c r="BU2" s="62">
        <v>2.8916496999999999E-2</v>
      </c>
      <c r="BV2" s="62">
        <v>1.3477930000000001E-2</v>
      </c>
      <c r="BW2" s="62">
        <v>0.38833364999999997</v>
      </c>
      <c r="BX2" s="62">
        <v>0.59783834000000002</v>
      </c>
      <c r="BY2" s="62">
        <v>4.0997951999999997E-2</v>
      </c>
      <c r="BZ2" s="62">
        <v>3.1572659999999999E-4</v>
      </c>
      <c r="CA2" s="62">
        <v>0.35978198</v>
      </c>
      <c r="CB2" s="62">
        <v>5.0235894000000003E-3</v>
      </c>
      <c r="CC2" s="62">
        <v>7.4592000000000006E-2</v>
      </c>
      <c r="CD2" s="62">
        <v>0.64878769999999997</v>
      </c>
      <c r="CE2" s="62">
        <v>2.0446207000000001E-2</v>
      </c>
      <c r="CF2" s="62">
        <v>0.14832034999999999</v>
      </c>
      <c r="CG2" s="62">
        <v>4.9500000000000003E-7</v>
      </c>
      <c r="CH2" s="62">
        <v>1.7913627000000001E-2</v>
      </c>
      <c r="CI2" s="62">
        <v>6.3704113E-3</v>
      </c>
      <c r="CJ2" s="62">
        <v>1.5113041</v>
      </c>
      <c r="CK2" s="62">
        <v>5.1016784000000003E-3</v>
      </c>
      <c r="CL2" s="62">
        <v>0.34901349999999998</v>
      </c>
      <c r="CM2" s="62">
        <v>1.5556452999999999</v>
      </c>
      <c r="CN2" s="62">
        <v>1018.72626</v>
      </c>
      <c r="CO2" s="62">
        <v>1706.9668999999999</v>
      </c>
      <c r="CP2" s="62">
        <v>828.7423</v>
      </c>
      <c r="CQ2" s="62">
        <v>358.31283999999999</v>
      </c>
      <c r="CR2" s="62">
        <v>184.44246000000001</v>
      </c>
      <c r="CS2" s="62">
        <v>235.5924</v>
      </c>
      <c r="CT2" s="62">
        <v>958.59862999999996</v>
      </c>
      <c r="CU2" s="62">
        <v>504.23950000000002</v>
      </c>
      <c r="CV2" s="62">
        <v>733.92759999999998</v>
      </c>
      <c r="CW2" s="62">
        <v>561.55820000000006</v>
      </c>
      <c r="CX2" s="62">
        <v>168.18702999999999</v>
      </c>
      <c r="CY2" s="62">
        <v>1382.1790000000001</v>
      </c>
      <c r="CZ2" s="62">
        <v>584.39464999999996</v>
      </c>
      <c r="DA2" s="62">
        <v>1411.171</v>
      </c>
      <c r="DB2" s="62">
        <v>1528.0972999999999</v>
      </c>
      <c r="DC2" s="62">
        <v>1847.6394</v>
      </c>
      <c r="DD2" s="62">
        <v>2809.4863</v>
      </c>
      <c r="DE2" s="62">
        <v>584.73883000000001</v>
      </c>
      <c r="DF2" s="62">
        <v>1723.6143999999999</v>
      </c>
      <c r="DG2" s="62">
        <v>654.83199999999999</v>
      </c>
      <c r="DH2" s="62">
        <v>35.872504999999997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11.808768000000001</v>
      </c>
      <c r="B6">
        <f>BB2</f>
        <v>3.5956204</v>
      </c>
      <c r="C6">
        <f>BC2</f>
        <v>4.4312690000000003</v>
      </c>
      <c r="D6">
        <f>BD2</f>
        <v>3.7770853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8" sqref="L1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26318</v>
      </c>
      <c r="C2" s="56">
        <f ca="1">YEAR(TODAY())-YEAR(B2)+IF(TODAY()&gt;=DATE(YEAR(TODAY()),MONTH(B2),DAY(B2)),0,-1)</f>
        <v>49</v>
      </c>
      <c r="E2" s="52">
        <v>171.6</v>
      </c>
      <c r="F2" s="53" t="s">
        <v>275</v>
      </c>
      <c r="G2" s="52">
        <v>51.4</v>
      </c>
      <c r="H2" s="51" t="s">
        <v>40</v>
      </c>
      <c r="I2" s="73">
        <f>ROUND(G3/E3^2,1)</f>
        <v>17.5</v>
      </c>
    </row>
    <row r="3" spans="1:9">
      <c r="E3" s="51">
        <f>E2/100</f>
        <v>1.716</v>
      </c>
      <c r="F3" s="51" t="s">
        <v>39</v>
      </c>
      <c r="G3" s="51">
        <f>G2</f>
        <v>51.4</v>
      </c>
      <c r="H3" s="51" t="s">
        <v>40</v>
      </c>
      <c r="I3" s="73"/>
    </row>
    <row r="4" spans="1:9">
      <c r="A4" t="s">
        <v>272</v>
      </c>
    </row>
    <row r="5" spans="1:9">
      <c r="B5" s="60">
        <v>44161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장옥진, ID : H1900526)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10:37:57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44161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49</v>
      </c>
      <c r="G12" s="138"/>
      <c r="H12" s="138"/>
      <c r="I12" s="138"/>
      <c r="K12" s="129">
        <f>'개인정보 및 신체계측 입력'!E2</f>
        <v>171.6</v>
      </c>
      <c r="L12" s="130"/>
      <c r="M12" s="123">
        <f>'개인정보 및 신체계측 입력'!G2</f>
        <v>51.4</v>
      </c>
      <c r="N12" s="124"/>
      <c r="O12" s="119" t="s">
        <v>270</v>
      </c>
      <c r="P12" s="113"/>
      <c r="Q12" s="116">
        <f>'개인정보 및 신체계측 입력'!I2</f>
        <v>17.5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장옥진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4" t="s">
        <v>42</v>
      </c>
      <c r="E36" s="144"/>
      <c r="F36" s="144"/>
      <c r="G36" s="144"/>
      <c r="H36" s="144"/>
      <c r="I36" s="34">
        <f>'DRIs DATA'!F8</f>
        <v>77.572000000000003</v>
      </c>
      <c r="J36" s="145" t="s">
        <v>43</v>
      </c>
      <c r="K36" s="145"/>
      <c r="L36" s="145"/>
      <c r="M36" s="145"/>
      <c r="N36" s="35"/>
      <c r="O36" s="143" t="s">
        <v>44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181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4" t="s">
        <v>42</v>
      </c>
      <c r="E41" s="144"/>
      <c r="F41" s="144"/>
      <c r="G41" s="144"/>
      <c r="H41" s="144"/>
      <c r="I41" s="34">
        <f>'DRIs DATA'!G8</f>
        <v>7.4530000000000003</v>
      </c>
      <c r="J41" s="145" t="s">
        <v>43</v>
      </c>
      <c r="K41" s="145"/>
      <c r="L41" s="145"/>
      <c r="M41" s="145"/>
      <c r="N41" s="35"/>
      <c r="O41" s="142" t="s">
        <v>48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6" t="s">
        <v>42</v>
      </c>
      <c r="E46" s="146"/>
      <c r="F46" s="146"/>
      <c r="G46" s="146"/>
      <c r="H46" s="146"/>
      <c r="I46" s="34">
        <f>'DRIs DATA'!H8</f>
        <v>14.974</v>
      </c>
      <c r="J46" s="145" t="s">
        <v>43</v>
      </c>
      <c r="K46" s="145"/>
      <c r="L46" s="145"/>
      <c r="M46" s="145"/>
      <c r="N46" s="35"/>
      <c r="O46" s="142" t="s">
        <v>47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182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6" t="s">
        <v>190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1" t="s">
        <v>163</v>
      </c>
      <c r="D69" s="151"/>
      <c r="E69" s="151"/>
      <c r="F69" s="151"/>
      <c r="G69" s="151"/>
      <c r="H69" s="144" t="s">
        <v>169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2">
        <f>ROUND('그룹 전체 사용자의 일일 입력'!D6/MAX('그룹 전체 사용자의 일일 입력'!$B$6,'그룹 전체 사용자의 일일 입력'!$C$6,'그룹 전체 사용자의 일일 입력'!$D$6),1)</f>
        <v>0.9</v>
      </c>
      <c r="P69" s="152"/>
      <c r="Q69" s="37" t="s">
        <v>53</v>
      </c>
      <c r="R69" s="35"/>
      <c r="S69" s="35"/>
      <c r="T69" s="6"/>
    </row>
    <row r="70" spans="2:21" ht="18" customHeight="1" thickBot="1">
      <c r="B70" s="6"/>
      <c r="C70" s="86" t="s">
        <v>164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1" t="s">
        <v>50</v>
      </c>
      <c r="D72" s="151"/>
      <c r="E72" s="151"/>
      <c r="F72" s="151"/>
      <c r="G72" s="151"/>
      <c r="H72" s="38"/>
      <c r="I72" s="144" t="s">
        <v>51</v>
      </c>
      <c r="J72" s="144"/>
      <c r="K72" s="36">
        <f>ROUND('DRIs DATA'!L8,1)</f>
        <v>8.3000000000000007</v>
      </c>
      <c r="L72" s="36" t="s">
        <v>52</v>
      </c>
      <c r="M72" s="36">
        <f>ROUND('DRIs DATA'!K8,1)</f>
        <v>6.4</v>
      </c>
      <c r="N72" s="145" t="s">
        <v>53</v>
      </c>
      <c r="O72" s="145"/>
      <c r="P72" s="145"/>
      <c r="Q72" s="145"/>
      <c r="R72" s="39"/>
      <c r="S72" s="35"/>
      <c r="T72" s="6"/>
    </row>
    <row r="73" spans="2:21" ht="18" customHeight="1">
      <c r="B73" s="6"/>
      <c r="C73" s="85" t="s">
        <v>180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6" t="s">
        <v>191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7" t="s">
        <v>167</v>
      </c>
      <c r="C80" s="87"/>
      <c r="D80" s="87"/>
      <c r="E80" s="87"/>
      <c r="F80" s="21"/>
      <c r="G80" s="21"/>
      <c r="H80" s="21"/>
      <c r="L80" s="87" t="s">
        <v>171</v>
      </c>
      <c r="M80" s="87"/>
      <c r="N80" s="87"/>
      <c r="O80" s="87"/>
      <c r="P80" s="8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267</v>
      </c>
      <c r="C93" s="136"/>
      <c r="D93" s="136"/>
      <c r="E93" s="136"/>
      <c r="F93" s="136"/>
      <c r="G93" s="136"/>
      <c r="H93" s="136"/>
      <c r="I93" s="136"/>
      <c r="J93" s="137"/>
      <c r="L93" s="135" t="s">
        <v>174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90" t="s">
        <v>170</v>
      </c>
      <c r="C94" s="88"/>
      <c r="D94" s="88"/>
      <c r="E94" s="88"/>
      <c r="F94" s="91">
        <f>ROUND('DRIs DATA'!F16/'DRIs DATA'!C16*100,2)</f>
        <v>29.4</v>
      </c>
      <c r="G94" s="91"/>
      <c r="H94" s="88" t="s">
        <v>166</v>
      </c>
      <c r="I94" s="88"/>
      <c r="J94" s="89"/>
      <c r="L94" s="90" t="s">
        <v>170</v>
      </c>
      <c r="M94" s="88"/>
      <c r="N94" s="88"/>
      <c r="O94" s="88"/>
      <c r="P94" s="88"/>
      <c r="Q94" s="23">
        <f>ROUND('DRIs DATA'!M16/'DRIs DATA'!K16*100,2)</f>
        <v>63.96</v>
      </c>
      <c r="R94" s="88" t="s">
        <v>166</v>
      </c>
      <c r="S94" s="88"/>
      <c r="T94" s="8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3" t="s">
        <v>179</v>
      </c>
      <c r="C96" s="94"/>
      <c r="D96" s="94"/>
      <c r="E96" s="94"/>
      <c r="F96" s="94"/>
      <c r="G96" s="94"/>
      <c r="H96" s="94"/>
      <c r="I96" s="94"/>
      <c r="J96" s="95"/>
      <c r="L96" s="99" t="s">
        <v>172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6" t="s">
        <v>192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7" t="s">
        <v>168</v>
      </c>
      <c r="C107" s="87"/>
      <c r="D107" s="87"/>
      <c r="E107" s="87"/>
      <c r="F107" s="6"/>
      <c r="G107" s="6"/>
      <c r="H107" s="6"/>
      <c r="I107" s="6"/>
      <c r="L107" s="87" t="s">
        <v>269</v>
      </c>
      <c r="M107" s="87"/>
      <c r="N107" s="87"/>
      <c r="O107" s="87"/>
      <c r="P107" s="8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2" t="s">
        <v>263</v>
      </c>
      <c r="C120" s="83"/>
      <c r="D120" s="83"/>
      <c r="E120" s="83"/>
      <c r="F120" s="83"/>
      <c r="G120" s="83"/>
      <c r="H120" s="83"/>
      <c r="I120" s="83"/>
      <c r="J120" s="84"/>
      <c r="L120" s="82" t="s">
        <v>264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>
      <c r="B121" s="43" t="s">
        <v>170</v>
      </c>
      <c r="C121" s="16"/>
      <c r="D121" s="16"/>
      <c r="E121" s="15"/>
      <c r="F121" s="91">
        <f>ROUND('DRIs DATA'!F26/'DRIs DATA'!C26*100,2)</f>
        <v>41.21</v>
      </c>
      <c r="G121" s="91"/>
      <c r="H121" s="88" t="s">
        <v>165</v>
      </c>
      <c r="I121" s="88"/>
      <c r="J121" s="89"/>
      <c r="L121" s="42" t="s">
        <v>170</v>
      </c>
      <c r="M121" s="20"/>
      <c r="N121" s="20"/>
      <c r="O121" s="23"/>
      <c r="P121" s="6"/>
      <c r="Q121" s="58">
        <f>ROUND('DRIs DATA'!AH26/'DRIs DATA'!AE26*100,2)</f>
        <v>54.43</v>
      </c>
      <c r="R121" s="88" t="s">
        <v>165</v>
      </c>
      <c r="S121" s="88"/>
      <c r="T121" s="8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5" t="s">
        <v>173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268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5.75" thickBot="1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6" t="s">
        <v>261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262</v>
      </c>
      <c r="P130" s="77"/>
      <c r="Q130" s="77"/>
      <c r="R130" s="77"/>
      <c r="S130" s="77"/>
      <c r="T130" s="78"/>
    </row>
    <row r="131" spans="2:21" ht="18" customHeight="1" thickBot="1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6" t="s">
        <v>193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7" t="s">
        <v>176</v>
      </c>
      <c r="C158" s="87"/>
      <c r="D158" s="87"/>
      <c r="E158" s="6"/>
      <c r="F158" s="6"/>
      <c r="G158" s="6"/>
      <c r="H158" s="6"/>
      <c r="I158" s="6"/>
      <c r="L158" s="87" t="s">
        <v>177</v>
      </c>
      <c r="M158" s="87"/>
      <c r="N158" s="8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2" t="s">
        <v>265</v>
      </c>
      <c r="C171" s="83"/>
      <c r="D171" s="83"/>
      <c r="E171" s="83"/>
      <c r="F171" s="83"/>
      <c r="G171" s="83"/>
      <c r="H171" s="83"/>
      <c r="I171" s="83"/>
      <c r="J171" s="84"/>
      <c r="L171" s="82" t="s">
        <v>175</v>
      </c>
      <c r="M171" s="83"/>
      <c r="N171" s="83"/>
      <c r="O171" s="83"/>
      <c r="P171" s="83"/>
      <c r="Q171" s="83"/>
      <c r="R171" s="83"/>
      <c r="S171" s="84"/>
    </row>
    <row r="172" spans="2:19" ht="18" customHeight="1">
      <c r="B172" s="42" t="s">
        <v>170</v>
      </c>
      <c r="C172" s="20"/>
      <c r="D172" s="20"/>
      <c r="E172" s="6"/>
      <c r="F172" s="91">
        <f>ROUND('DRIs DATA'!F36/'DRIs DATA'!C36*100,2)</f>
        <v>22.56</v>
      </c>
      <c r="G172" s="9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156.93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5" t="s">
        <v>184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186</v>
      </c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>
      <c r="B183" s="87" t="s">
        <v>178</v>
      </c>
      <c r="C183" s="87"/>
      <c r="D183" s="8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2" t="s">
        <v>266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>
      <c r="B197" s="42" t="s">
        <v>170</v>
      </c>
      <c r="C197" s="20"/>
      <c r="D197" s="20"/>
      <c r="E197" s="6"/>
      <c r="F197" s="91">
        <f>ROUND('DRIs DATA'!F46/'DRIs DATA'!C46*100,2)</f>
        <v>65.2</v>
      </c>
      <c r="G197" s="9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5" t="s">
        <v>185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>
      <c r="K205" s="10"/>
    </row>
    <row r="206" spans="2:20" ht="18" customHeight="1">
      <c r="B206" s="76" t="s">
        <v>194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1" t="s">
        <v>187</v>
      </c>
      <c r="C209" s="111"/>
      <c r="D209" s="111"/>
      <c r="E209" s="111"/>
      <c r="F209" s="111"/>
      <c r="G209" s="111"/>
      <c r="H209" s="111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>
      <c r="B210" s="92" t="s">
        <v>189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2021-02-02T01:07:39Z</dcterms:modified>
</cp:coreProperties>
</file>