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<sst xmlns="http://schemas.openxmlformats.org/spreadsheetml/2006/main" count="692" uniqueCount="340">
  <si>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</si>
  <si>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</si>
  <si>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</si>
  <si>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</si>
  <si>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</si>
  <si>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</si>
  <si>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</si>
  <si>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</si>
  <si>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</si>
  <si>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</si>
  <si>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</si>
  <si>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</si>
  <si>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</si>
  <si>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</si>
  <si>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</si>
  <si>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</si>
  <si>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</si>
  <si>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</si>
  <si>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</si>
  <si>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</si>
  <si>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</si>
  <si>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</si>
  <si>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</si>
  <si>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</si>
  <si>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</si>
  <si>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</si>
  <si>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</si>
  <si>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</si>
  <si>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</si>
  <si>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</si>
  <si>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</si>
  <si>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</si>
  <si>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</si>
  <si>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</si>
  <si>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</si>
  <si>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</si>
  <si>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</si>
  <si>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</si>
  <si>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</si>
  <si>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</si>
  <si>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</si>
  <si>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</si>
  <si>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</si>
  <si>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</si>
  <si>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</si>
  <si>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</si>
  <si>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</si>
  <si>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</si>
  <si>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</si>
  <si>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</si>
  <si>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</si>
  <si>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</si>
  <si>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</si>
  <si>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</si>
  <si>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</si>
  <si>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</si>
  <si>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</si>
  <si>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</si>
  <si>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</si>
  <si>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</si>
  <si>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</si>
  <si>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</si>
  <si>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</si>
  <si>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</si>
  <si>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</si>
  <si>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</si>
  <si>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</si>
  <si>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</si>
  <si>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</si>
  <si>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</si>
  <si>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</si>
  <si>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</si>
  <si>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</si>
  <si>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</si>
  <si>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</si>
  <si>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</si>
  <si>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</si>
  <si>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</si>
  <si>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</si>
  <si>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</si>
  <si>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</si>
  <si>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</si>
  <si>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</si>
  <si>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</si>
  <si>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</si>
  <si>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</si>
  <si>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</si>
  <si>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</si>
  <si>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</si>
  <si>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</si>
  <si>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</si>
  <si>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</si>
  <si>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</si>
  <si>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</si>
  <si>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</si>
  <si>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</si>
  <si>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</si>
  <si>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</si>
  <si>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</si>
  <si>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</si>
  <si>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</si>
  <si>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</si>
  <si>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</si>
  <si>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</si>
  <si>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</si>
  <si>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</si>
  <si>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</si>
  <si>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</si>
  <si>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</si>
  <si>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</si>
  <si>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</si>
  <si>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</si>
  <si>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</si>
  <si>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</si>
  <si>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</si>
  <si>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</si>
  <si>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</si>
  <si>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</si>
  <si>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</si>
  <si>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</si>
  <si>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</si>
  <si>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</si>
  <si>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</si>
  <si>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</si>
  <si>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</si>
  <si>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</si>
  <si>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</si>
  <si>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</si>
  <si>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</si>
  <si>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</si>
  <si>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</si>
  <si>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</si>
  <si>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</si>
  <si>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</si>
  <si>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</si>
  <si>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</si>
  <si>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</si>
  <si>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</si>
  <si>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</si>
  <si>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</si>
  <si>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</si>
  <si>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</si>
  <si>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</si>
  <si>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</si>
  <si>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</si>
  <si>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</si>
  <si>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</si>
  <si>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</si>
  <si>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</si>
  <si>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</si>
  <si>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</si>
  <si>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</si>
  <si>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</si>
  <si>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</si>
  <si>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</si>
  <si>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</si>
  <si>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</si>
  <si>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</si>
  <si>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</si>
  <si>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</si>
  <si>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</si>
  <si>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</si>
  <si>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</si>
  <si>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</si>
  <si>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</si>
  <si>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</si>
  <si>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</si>
  <si>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</si>
  <si>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</si>
  <si>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</si>
  <si>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</si>
  <si>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</si>
  <si>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</si>
  <si>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</si>
  <si>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</si>
  <si>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</si>
  <si>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</si>
  <si>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</si>
  <si>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</si>
  <si>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</si>
  <si>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</si>
  <si>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</si>
  <si>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</si>
  <si>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</si>
  <si>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</si>
  <si>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</si>
  <si>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</si>
  <si>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</si>
  <si>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</si>
  <si>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</si>
  <si>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</si>
  <si>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</si>
  <si>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</si>
  <si>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</si>
  <si>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</si>
  <si>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</si>
  <si>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</si>
  <si>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</si>
  <si>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</si>
  <si>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</si>
  <si>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</si>
  <si>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</si>
  <si>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</si>
  <si>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</si>
  <si>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</si>
  <si>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</si>
  <si>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</si>
  <si>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</si>
  <si>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</si>
  <si>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</si>
  <si>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</si>
  <si>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</si>
  <si>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</si>
  <si>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</si>
  <si>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</si>
  <si>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</si>
  <si>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</si>
  <si>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</si>
  <si>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</si>
  <si>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</si>
  <si>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</si>
  <si>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</si>
  <si>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</si>
  <si>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</si>
  <si>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</si>
  <si>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</si>
  <si>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</si>
  <si>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</si>
  <si>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</si>
  <si>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</si>
  <si>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</si>
  <si>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</si>
  <si>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</si>
  <si>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</si>
  <si>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</si>
  <si>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</si>
  <si>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</si>
  <si>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</si>
  <si>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</si>
  <si>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</si>
  <si>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</si>
  <si>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</si>
  <si>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</si>
  <si>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</si>
  <si>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</si>
  <si>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</si>
  <si>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</si>
  <si>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</si>
  <si>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</si>
  <si>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</si>
  <si>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</si>
  <si>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</si>
  <si>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</si>
  <si>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</si>
  <si>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</si>
  <si>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</si>
  <si>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</si>
  <si>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</si>
  <si>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</si>
  <si>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</si>
  <si>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</si>
  <si>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</si>
  <si>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</si>
  <si>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</si>
  <si>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</si>
  <si>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</si>
  <si>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</si>
  <si>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</si>
  <si>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</si>
  <si>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</si>
  <si>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</si>
  <si>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</si>
  <si>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</si>
  <si>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</si>
  <si>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</si>
  <si>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</si>
  <si>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</si>
  <si>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</si>
  <si>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</si>
  <si>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</si>
  <si>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</si>
  <si>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</si>
  <si>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</si>
  <si>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</si>
  <si>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</si>
  <si>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</si>
  <si>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</si>
  <si>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</si>
  <si>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</si>
  <si>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</si>
  <si>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</si>
  <si>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</si>
  <si>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</si>
  <si>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</si>
  <si>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</si>
  <si>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</si>
  <si>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</si>
  <si>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</si>
  <si>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</si>
  <si>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</si>
  <si>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</si>
  <si>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</si>
  <si>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</si>
  <si>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</si>
  <si>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</si>
  <si>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</si>
  <si>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M</t>
  </si>
  <si>
    <t>불포화지방산</t>
    <phoneticPr fontId="1" type="noConversion"/>
  </si>
  <si>
    <t>탄수화물</t>
    <phoneticPr fontId="1" type="noConversion"/>
  </si>
  <si>
    <t>권장섭취량</t>
    <phoneticPr fontId="1" type="noConversion"/>
  </si>
  <si>
    <t>비타민A</t>
    <phoneticPr fontId="1" type="noConversion"/>
  </si>
  <si>
    <t>비타민A(μg RAE/일)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</si>
  <si>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</si>
  <si>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</si>
  <si>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</si>
  <si>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</si>
  <si>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(설문지 : FFQ 95문항 설문지, 사용자 : 전용호, ID : H1900536)</t>
  </si>
  <si>
    <t>출력시각</t>
    <phoneticPr fontId="1" type="noConversion"/>
  </si>
  <si>
    <t>2021년 02월 01일 10:42:38</t>
  </si>
  <si>
    <t>열량영양소</t>
    <phoneticPr fontId="1" type="noConversion"/>
  </si>
  <si>
    <t>지방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</si>
  <si>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</si>
  <si>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</si>
  <si>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</si>
  <si>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</si>
  <si>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</si>
  <si>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</si>
  <si>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</si>
  <si>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</si>
  <si>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</si>
  <si>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</si>
  <si>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</si>
  <si>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</si>
  <si>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</si>
  <si>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</si>
  <si>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</si>
  <si>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</si>
  <si>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</si>
  <si>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H1900536</t>
  </si>
  <si>
    <t>전용호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</si>
</sst>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153.5273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6480"/>
        <c:axId val="566744712"/>
      </c:barChart>
      <c:catAx>
        <c:axId val="56673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4712"/>
        <c:crosses val="autoZero"/>
        <c:auto val="1"/>
        <c:lblAlgn val="ctr"/>
        <c:lblOffset val="100"/>
        <c:noMultiLvlLbl val="0"/>
      </c:catAx>
      <c:valAx>
        <c:axId val="56674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5.140288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5104"/>
        <c:axId val="566749416"/>
      </c:barChart>
      <c:catAx>
        <c:axId val="56674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9416"/>
        <c:crosses val="autoZero"/>
        <c:auto val="1"/>
        <c:lblAlgn val="ctr"/>
        <c:lblOffset val="100"/>
        <c:noMultiLvlLbl val="0"/>
      </c:catAx>
      <c:valAx>
        <c:axId val="56674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0.41410127000000002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8240"/>
        <c:axId val="566747848"/>
      </c:barChart>
      <c:catAx>
        <c:axId val="5667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7848"/>
        <c:crosses val="autoZero"/>
        <c:auto val="1"/>
        <c:lblAlgn val="ctr"/>
        <c:lblOffset val="100"/>
        <c:noMultiLvlLbl val="0"/>
      </c:catAx>
      <c:valAx>
        <c:axId val="56674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2336.585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13728"/>
        <c:axId val="580312944"/>
      </c:barChart>
      <c:catAx>
        <c:axId val="5803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12944"/>
        <c:crosses val="autoZero"/>
        <c:auto val="1"/>
        <c:lblAlgn val="ctr"/>
        <c:lblOffset val="100"/>
        <c:noMultiLvlLbl val="0"/>
      </c:catAx>
      <c:valAx>
        <c:axId val="58031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5384.2629999999999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11376"/>
        <c:axId val="580314120"/>
      </c:barChart>
      <c:catAx>
        <c:axId val="58031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14120"/>
        <c:crosses val="autoZero"/>
        <c:auto val="1"/>
        <c:lblAlgn val="ctr"/>
        <c:lblOffset val="100"/>
        <c:noMultiLvlLbl val="0"/>
      </c:catAx>
      <c:valAx>
        <c:axId val="58031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1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158.61238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11768"/>
        <c:axId val="580312160"/>
      </c:barChart>
      <c:catAx>
        <c:axId val="58031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12160"/>
        <c:crosses val="autoZero"/>
        <c:auto val="1"/>
        <c:lblAlgn val="ctr"/>
        <c:lblOffset val="100"/>
        <c:noMultiLvlLbl val="0"/>
      </c:catAx>
      <c:valAx>
        <c:axId val="5803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1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238.15262000000001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3144"/>
        <c:axId val="580301968"/>
      </c:barChart>
      <c:catAx>
        <c:axId val="5803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1968"/>
        <c:crosses val="autoZero"/>
        <c:auto val="1"/>
        <c:lblAlgn val="ctr"/>
        <c:lblOffset val="100"/>
        <c:noMultiLvlLbl val="0"/>
      </c:catAx>
      <c:valAx>
        <c:axId val="58030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22.091211000000001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5496"/>
        <c:axId val="580302360"/>
      </c:barChart>
      <c:catAx>
        <c:axId val="58030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2360"/>
        <c:crosses val="autoZero"/>
        <c:auto val="1"/>
        <c:lblAlgn val="ctr"/>
        <c:lblOffset val="100"/>
        <c:noMultiLvlLbl val="0"/>
      </c:catAx>
      <c:valAx>
        <c:axId val="58030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2234.5337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0008"/>
        <c:axId val="580301576"/>
      </c:barChart>
      <c:catAx>
        <c:axId val="58030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1576"/>
        <c:crosses val="autoZero"/>
        <c:auto val="1"/>
        <c:lblAlgn val="ctr"/>
        <c:lblOffset val="100"/>
        <c:noMultiLvlLbl val="0"/>
      </c:catAx>
      <c:valAx>
        <c:axId val="5803015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0.26529585999999999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8632"/>
        <c:axId val="580303536"/>
      </c:barChart>
      <c:catAx>
        <c:axId val="5803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3536"/>
        <c:crosses val="autoZero"/>
        <c:auto val="1"/>
        <c:lblAlgn val="ctr"/>
        <c:lblOffset val="100"/>
        <c:noMultiLvlLbl val="0"/>
      </c:catAx>
      <c:valAx>
        <c:axId val="58030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6.1160040000000002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9024"/>
        <c:axId val="580302752"/>
      </c:barChart>
      <c:catAx>
        <c:axId val="5803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2752"/>
        <c:crosses val="autoZero"/>
        <c:auto val="1"/>
        <c:lblAlgn val="ctr"/>
        <c:lblOffset val="100"/>
        <c:noMultiLvlLbl val="0"/>
      </c:catAx>
      <c:valAx>
        <c:axId val="58030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43.574770000000001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4912"/>
        <c:axId val="566739616"/>
      </c:barChart>
      <c:catAx>
        <c:axId val="5667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39616"/>
        <c:crosses val="autoZero"/>
        <c:auto val="1"/>
        <c:lblAlgn val="ctr"/>
        <c:lblOffset val="100"/>
        <c:noMultiLvlLbl val="0"/>
      </c:catAx>
      <c:valAx>
        <c:axId val="56673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726.56177000000002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10592"/>
        <c:axId val="580309416"/>
      </c:barChart>
      <c:catAx>
        <c:axId val="5803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9416"/>
        <c:crosses val="autoZero"/>
        <c:auto val="1"/>
        <c:lblAlgn val="ctr"/>
        <c:lblOffset val="100"/>
        <c:noMultiLvlLbl val="0"/>
      </c:catAx>
      <c:valAx>
        <c:axId val="5803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197.36736999999999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9808"/>
        <c:axId val="580300400"/>
      </c:barChart>
      <c:catAx>
        <c:axId val="58030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0400"/>
        <c:crosses val="autoZero"/>
        <c:auto val="1"/>
        <c:lblAlgn val="ctr"/>
        <c:lblOffset val="100"/>
        <c:noMultiLvlLbl val="0"/>
      </c:catAx>
      <c:valAx>
        <c:axId val="58030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5.6459999999999999</c:v>
                </c:pt>
                <c:pt idx="1">
                  <c:v>24.936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305104"/>
        <c:axId val="580300792"/>
      </c:barChart>
      <c:catAx>
        <c:axId val="58030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0792"/>
        <c:crosses val="autoZero"/>
        <c:auto val="1"/>
        <c:lblAlgn val="ctr"/>
        <c:lblOffset val="100"/>
        <c:noMultiLvlLbl val="0"/>
      </c:catAx>
      <c:valAx>
        <c:axId val="58030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25.937908</c:v>
                </c:pt>
                <c:pt idx="1">
                  <c:v>32.561990000000002</c:v>
                </c:pt>
                <c:pt idx="2">
                  <c:v>28.835978000000001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812.01490000000001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6280"/>
        <c:axId val="580304712"/>
      </c:barChart>
      <c:catAx>
        <c:axId val="58030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304712"/>
        <c:crosses val="autoZero"/>
        <c:auto val="1"/>
        <c:lblAlgn val="ctr"/>
        <c:lblOffset val="100"/>
        <c:noMultiLvlLbl val="0"/>
      </c:catAx>
      <c:valAx>
        <c:axId val="58030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39.153537999999998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307848"/>
        <c:axId val="576941352"/>
      </c:barChart>
      <c:catAx>
        <c:axId val="58030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1352"/>
        <c:crosses val="autoZero"/>
        <c:auto val="1"/>
        <c:lblAlgn val="ctr"/>
        <c:lblOffset val="100"/>
        <c:noMultiLvlLbl val="0"/>
      </c:catAx>
      <c:valAx>
        <c:axId val="57694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30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69.216999999999999</c:v>
                </c:pt>
                <c:pt idx="1">
                  <c:v>12.161</c:v>
                </c:pt>
                <c:pt idx="2">
                  <c:v>18.622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938216"/>
        <c:axId val="576934688"/>
      </c:barChart>
      <c:catAx>
        <c:axId val="5769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4688"/>
        <c:crosses val="autoZero"/>
        <c:auto val="1"/>
        <c:lblAlgn val="ctr"/>
        <c:lblOffset val="100"/>
        <c:noMultiLvlLbl val="0"/>
      </c:catAx>
      <c:valAx>
        <c:axId val="57693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3970.7755999999999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0376"/>
        <c:axId val="576940568"/>
      </c:barChart>
      <c:catAx>
        <c:axId val="5769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0568"/>
        <c:crosses val="autoZero"/>
        <c:auto val="1"/>
        <c:lblAlgn val="ctr"/>
        <c:lblOffset val="100"/>
        <c:noMultiLvlLbl val="0"/>
      </c:catAx>
      <c:valAx>
        <c:axId val="576940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133.02081000000001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0960"/>
        <c:axId val="576931944"/>
      </c:barChart>
      <c:catAx>
        <c:axId val="5769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1944"/>
        <c:crosses val="autoZero"/>
        <c:auto val="1"/>
        <c:lblAlgn val="ctr"/>
        <c:lblOffset val="100"/>
        <c:noMultiLvlLbl val="0"/>
      </c:catAx>
      <c:valAx>
        <c:axId val="57693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854.45050000000003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4296"/>
        <c:axId val="576932336"/>
      </c:barChart>
      <c:catAx>
        <c:axId val="5769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2336"/>
        <c:crosses val="autoZero"/>
        <c:auto val="1"/>
        <c:lblAlgn val="ctr"/>
        <c:lblOffset val="100"/>
        <c:noMultiLvlLbl val="0"/>
      </c:catAx>
      <c:valAx>
        <c:axId val="5769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7.8611484000000003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2752"/>
        <c:axId val="566740792"/>
      </c:barChart>
      <c:catAx>
        <c:axId val="56674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0792"/>
        <c:crosses val="autoZero"/>
        <c:auto val="1"/>
        <c:lblAlgn val="ctr"/>
        <c:lblOffset val="100"/>
        <c:noMultiLvlLbl val="0"/>
      </c:catAx>
      <c:valAx>
        <c:axId val="56674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10744.364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7432"/>
        <c:axId val="576929984"/>
      </c:barChart>
      <c:catAx>
        <c:axId val="57693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29984"/>
        <c:crosses val="autoZero"/>
        <c:auto val="1"/>
        <c:lblAlgn val="ctr"/>
        <c:lblOffset val="100"/>
        <c:noMultiLvlLbl val="0"/>
      </c:catAx>
      <c:valAx>
        <c:axId val="57692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30.564838000000002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5472"/>
        <c:axId val="576937040"/>
      </c:barChart>
      <c:catAx>
        <c:axId val="57693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7040"/>
        <c:crosses val="autoZero"/>
        <c:auto val="1"/>
        <c:lblAlgn val="ctr"/>
        <c:lblOffset val="100"/>
        <c:noMultiLvlLbl val="0"/>
      </c:catAx>
      <c:valAx>
        <c:axId val="57693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3.8470466000000001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7824"/>
        <c:axId val="576931160"/>
      </c:barChart>
      <c:catAx>
        <c:axId val="5769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1160"/>
        <c:crosses val="autoZero"/>
        <c:auto val="1"/>
        <c:lblAlgn val="ctr"/>
        <c:lblOffset val="100"/>
        <c:noMultiLvlLbl val="0"/>
      </c:catAx>
      <c:valAx>
        <c:axId val="5769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291.33517000000001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6872"/>
        <c:axId val="566745496"/>
      </c:barChart>
      <c:catAx>
        <c:axId val="56673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5496"/>
        <c:crosses val="autoZero"/>
        <c:auto val="1"/>
        <c:lblAlgn val="ctr"/>
        <c:lblOffset val="100"/>
        <c:noMultiLvlLbl val="0"/>
      </c:catAx>
      <c:valAx>
        <c:axId val="56674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3.0071650000000001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5304"/>
        <c:axId val="566741184"/>
      </c:barChart>
      <c:catAx>
        <c:axId val="56673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1184"/>
        <c:crosses val="autoZero"/>
        <c:auto val="1"/>
        <c:lblAlgn val="ctr"/>
        <c:lblOffset val="100"/>
        <c:noMultiLvlLbl val="0"/>
      </c:catAx>
      <c:valAx>
        <c:axId val="56674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31.401436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1576"/>
        <c:axId val="566735696"/>
      </c:barChart>
      <c:catAx>
        <c:axId val="56674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35696"/>
        <c:crosses val="autoZero"/>
        <c:auto val="1"/>
        <c:lblAlgn val="ctr"/>
        <c:lblOffset val="100"/>
        <c:noMultiLvlLbl val="0"/>
      </c:catAx>
      <c:valAx>
        <c:axId val="56673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3.8470466000000001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3144"/>
        <c:axId val="566743536"/>
      </c:barChart>
      <c:catAx>
        <c:axId val="56674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3536"/>
        <c:crosses val="autoZero"/>
        <c:auto val="1"/>
        <c:lblAlgn val="ctr"/>
        <c:lblOffset val="100"/>
        <c:noMultiLvlLbl val="0"/>
      </c:catAx>
      <c:valAx>
        <c:axId val="56674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969.86159999999995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4320"/>
        <c:axId val="566749024"/>
      </c:barChart>
      <c:catAx>
        <c:axId val="56674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9024"/>
        <c:crosses val="autoZero"/>
        <c:auto val="1"/>
        <c:lblAlgn val="ctr"/>
        <c:lblOffset val="100"/>
        <c:noMultiLvlLbl val="0"/>
      </c:catAx>
      <c:valAx>
        <c:axId val="56674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21.331911000000002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9808"/>
        <c:axId val="566750200"/>
      </c:barChart>
      <c:catAx>
        <c:axId val="56674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50200"/>
        <c:crosses val="autoZero"/>
        <c:auto val="1"/>
        <c:lblAlgn val="ctr"/>
        <c:lblOffset val="100"/>
        <c:noMultiLvlLbl val="0"/>
      </c:catAx>
      <c:valAx>
        <c:axId val="566750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전용호, ID : H1900536)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10:42:38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2000</v>
      </c>
      <c r="C6" s="59">
        <f>'DRIs DATA 입력'!C6</f>
        <v>3970.7755999999999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153.5273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43.574770000000001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69.216999999999999</v>
      </c>
      <c r="G8" s="59">
        <f>'DRIs DATA 입력'!G8</f>
        <v>12.161</v>
      </c>
      <c r="H8" s="59">
        <f>'DRIs DATA 입력'!H8</f>
        <v>18.622</v>
      </c>
      <c r="I8" s="46"/>
      <c r="J8" s="59" t="s">
        <v>215</v>
      </c>
      <c r="K8" s="59">
        <f>'DRIs DATA 입력'!K8</f>
        <v>5.6459999999999999</v>
      </c>
      <c r="L8" s="59">
        <f>'DRIs DATA 입력'!L8</f>
        <v>24.936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812.01490000000001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39.153537999999998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7.8611484000000003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291.33517000000001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133.02081000000001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3.6095904999999999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3.0071650000000001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31.401436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3.8470466000000001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969.86159999999995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21.331911000000002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5.140288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0.41410127000000002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854.45050000000003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2336.585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10744.364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5384.2629999999999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158.61238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238.15262000000001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30.564838000000002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22.091211000000001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2234.5337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0.26529585999999999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6.1160040000000002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726.56177000000002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197.36736999999999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316</v>
      </c>
      <c r="G1" s="64" t="s">
        <v>317</v>
      </c>
      <c r="H1" s="63" t="s">
        <v>318</v>
      </c>
    </row>
    <row r="3" spans="1:27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278</v>
      </c>
      <c r="B4" s="70"/>
      <c r="C4" s="70"/>
      <c r="E4" s="67" t="s">
        <v>319</v>
      </c>
      <c r="F4" s="68"/>
      <c r="G4" s="68"/>
      <c r="H4" s="69"/>
      <c r="J4" s="67" t="s">
        <v>307</v>
      </c>
      <c r="K4" s="68"/>
      <c r="L4" s="69"/>
      <c r="N4" s="70" t="s">
        <v>45</v>
      </c>
      <c r="O4" s="70"/>
      <c r="P4" s="70"/>
      <c r="Q4" s="70"/>
      <c r="R4" s="70"/>
      <c r="S4" s="70"/>
      <c r="U4" s="70" t="s">
        <v>279</v>
      </c>
      <c r="V4" s="70"/>
      <c r="W4" s="70"/>
      <c r="X4" s="70"/>
      <c r="Y4" s="70"/>
      <c r="Z4" s="70"/>
    </row>
    <row r="5" spans="1:27">
      <c r="A5" s="66"/>
      <c r="B5" s="66" t="s">
        <v>280</v>
      </c>
      <c r="C5" s="66" t="s">
        <v>281</v>
      </c>
      <c r="E5" s="66"/>
      <c r="F5" s="66" t="s">
        <v>308</v>
      </c>
      <c r="G5" s="66" t="s">
        <v>320</v>
      </c>
      <c r="H5" s="66" t="s">
        <v>45</v>
      </c>
      <c r="J5" s="66"/>
      <c r="K5" s="66" t="s">
        <v>282</v>
      </c>
      <c r="L5" s="66" t="s">
        <v>321</v>
      </c>
      <c r="N5" s="66"/>
      <c r="O5" s="66" t="s">
        <v>283</v>
      </c>
      <c r="P5" s="66" t="s">
        <v>309</v>
      </c>
      <c r="Q5" s="66" t="s">
        <v>284</v>
      </c>
      <c r="R5" s="66" t="s">
        <v>322</v>
      </c>
      <c r="S5" s="66" t="s">
        <v>281</v>
      </c>
      <c r="U5" s="66"/>
      <c r="V5" s="66" t="s">
        <v>283</v>
      </c>
      <c r="W5" s="66" t="s">
        <v>309</v>
      </c>
      <c r="X5" s="66" t="s">
        <v>284</v>
      </c>
      <c r="Y5" s="66" t="s">
        <v>322</v>
      </c>
      <c r="Z5" s="66" t="s">
        <v>281</v>
      </c>
    </row>
    <row r="6" spans="1:27">
      <c r="A6" s="66" t="s">
        <v>278</v>
      </c>
      <c r="B6" s="66">
        <v>2000</v>
      </c>
      <c r="C6" s="66">
        <v>3970.7755999999999</v>
      </c>
      <c r="E6" s="66" t="s">
        <v>285</v>
      </c>
      <c r="F6" s="66">
        <v>55</v>
      </c>
      <c r="G6" s="66">
        <v>15</v>
      </c>
      <c r="H6" s="66">
        <v>7</v>
      </c>
      <c r="J6" s="66" t="s">
        <v>323</v>
      </c>
      <c r="K6" s="66">
        <v>0.1</v>
      </c>
      <c r="L6" s="66">
        <v>4</v>
      </c>
      <c r="N6" s="66" t="s">
        <v>286</v>
      </c>
      <c r="O6" s="66">
        <v>45</v>
      </c>
      <c r="P6" s="66">
        <v>55</v>
      </c>
      <c r="Q6" s="66">
        <v>0</v>
      </c>
      <c r="R6" s="66">
        <v>0</v>
      </c>
      <c r="S6" s="66">
        <v>153.5273</v>
      </c>
      <c r="U6" s="66" t="s">
        <v>287</v>
      </c>
      <c r="V6" s="66">
        <v>0</v>
      </c>
      <c r="W6" s="66">
        <v>0</v>
      </c>
      <c r="X6" s="66">
        <v>25</v>
      </c>
      <c r="Y6" s="66">
        <v>0</v>
      </c>
      <c r="Z6" s="66">
        <v>43.574770000000001</v>
      </c>
    </row>
    <row r="7" spans="1:27">
      <c r="E7" s="66" t="s">
        <v>324</v>
      </c>
      <c r="F7" s="66">
        <v>65</v>
      </c>
      <c r="G7" s="66">
        <v>30</v>
      </c>
      <c r="H7" s="66">
        <v>20</v>
      </c>
      <c r="J7" s="66" t="s">
        <v>288</v>
      </c>
      <c r="K7" s="66">
        <v>1</v>
      </c>
      <c r="L7" s="66">
        <v>10</v>
      </c>
    </row>
    <row r="8" spans="1:27">
      <c r="E8" s="66" t="s">
        <v>289</v>
      </c>
      <c r="F8" s="66">
        <v>69.216999999999999</v>
      </c>
      <c r="G8" s="66">
        <v>12.161</v>
      </c>
      <c r="H8" s="66">
        <v>18.622</v>
      </c>
      <c r="J8" s="66" t="s">
        <v>289</v>
      </c>
      <c r="K8" s="66">
        <v>5.6459999999999999</v>
      </c>
      <c r="L8" s="66">
        <v>24.936</v>
      </c>
    </row>
    <row r="13" spans="1:27">
      <c r="A13" s="71" t="s">
        <v>325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310</v>
      </c>
      <c r="B14" s="70"/>
      <c r="C14" s="70"/>
      <c r="D14" s="70"/>
      <c r="E14" s="70"/>
      <c r="F14" s="70"/>
      <c r="H14" s="70" t="s">
        <v>326</v>
      </c>
      <c r="I14" s="70"/>
      <c r="J14" s="70"/>
      <c r="K14" s="70"/>
      <c r="L14" s="70"/>
      <c r="M14" s="70"/>
      <c r="O14" s="70" t="s">
        <v>290</v>
      </c>
      <c r="P14" s="70"/>
      <c r="Q14" s="70"/>
      <c r="R14" s="70"/>
      <c r="S14" s="70"/>
      <c r="T14" s="70"/>
      <c r="V14" s="70" t="s">
        <v>291</v>
      </c>
      <c r="W14" s="70"/>
      <c r="X14" s="70"/>
      <c r="Y14" s="70"/>
      <c r="Z14" s="70"/>
      <c r="AA14" s="70"/>
    </row>
    <row r="15" spans="1:27">
      <c r="A15" s="66"/>
      <c r="B15" s="66" t="s">
        <v>283</v>
      </c>
      <c r="C15" s="66" t="s">
        <v>309</v>
      </c>
      <c r="D15" s="66" t="s">
        <v>284</v>
      </c>
      <c r="E15" s="66" t="s">
        <v>322</v>
      </c>
      <c r="F15" s="66" t="s">
        <v>281</v>
      </c>
      <c r="H15" s="66"/>
      <c r="I15" s="66" t="s">
        <v>283</v>
      </c>
      <c r="J15" s="66" t="s">
        <v>309</v>
      </c>
      <c r="K15" s="66" t="s">
        <v>284</v>
      </c>
      <c r="L15" s="66" t="s">
        <v>322</v>
      </c>
      <c r="M15" s="66" t="s">
        <v>281</v>
      </c>
      <c r="O15" s="66"/>
      <c r="P15" s="66" t="s">
        <v>283</v>
      </c>
      <c r="Q15" s="66" t="s">
        <v>309</v>
      </c>
      <c r="R15" s="66" t="s">
        <v>284</v>
      </c>
      <c r="S15" s="66" t="s">
        <v>322</v>
      </c>
      <c r="T15" s="66" t="s">
        <v>281</v>
      </c>
      <c r="V15" s="66"/>
      <c r="W15" s="66" t="s">
        <v>283</v>
      </c>
      <c r="X15" s="66" t="s">
        <v>309</v>
      </c>
      <c r="Y15" s="66" t="s">
        <v>284</v>
      </c>
      <c r="Z15" s="66" t="s">
        <v>322</v>
      </c>
      <c r="AA15" s="66" t="s">
        <v>281</v>
      </c>
    </row>
    <row r="16" spans="1:27">
      <c r="A16" s="66" t="s">
        <v>311</v>
      </c>
      <c r="B16" s="66">
        <v>500</v>
      </c>
      <c r="C16" s="66">
        <v>700</v>
      </c>
      <c r="D16" s="66">
        <v>0</v>
      </c>
      <c r="E16" s="66">
        <v>3000</v>
      </c>
      <c r="F16" s="66">
        <v>812.01490000000001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39.153537999999998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7.8611484000000003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291.33517000000001</v>
      </c>
    </row>
    <row r="23" spans="1:62">
      <c r="A23" s="71" t="s">
        <v>292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327</v>
      </c>
      <c r="B24" s="70"/>
      <c r="C24" s="70"/>
      <c r="D24" s="70"/>
      <c r="E24" s="70"/>
      <c r="F24" s="70"/>
      <c r="H24" s="70" t="s">
        <v>293</v>
      </c>
      <c r="I24" s="70"/>
      <c r="J24" s="70"/>
      <c r="K24" s="70"/>
      <c r="L24" s="70"/>
      <c r="M24" s="70"/>
      <c r="O24" s="70" t="s">
        <v>294</v>
      </c>
      <c r="P24" s="70"/>
      <c r="Q24" s="70"/>
      <c r="R24" s="70"/>
      <c r="S24" s="70"/>
      <c r="T24" s="70"/>
      <c r="V24" s="70" t="s">
        <v>328</v>
      </c>
      <c r="W24" s="70"/>
      <c r="X24" s="70"/>
      <c r="Y24" s="70"/>
      <c r="Z24" s="70"/>
      <c r="AA24" s="70"/>
      <c r="AC24" s="70" t="s">
        <v>329</v>
      </c>
      <c r="AD24" s="70"/>
      <c r="AE24" s="70"/>
      <c r="AF24" s="70"/>
      <c r="AG24" s="70"/>
      <c r="AH24" s="70"/>
      <c r="AJ24" s="70" t="s">
        <v>295</v>
      </c>
      <c r="AK24" s="70"/>
      <c r="AL24" s="70"/>
      <c r="AM24" s="70"/>
      <c r="AN24" s="70"/>
      <c r="AO24" s="70"/>
      <c r="AQ24" s="70" t="s">
        <v>296</v>
      </c>
      <c r="AR24" s="70"/>
      <c r="AS24" s="70"/>
      <c r="AT24" s="70"/>
      <c r="AU24" s="70"/>
      <c r="AV24" s="70"/>
      <c r="AX24" s="70" t="s">
        <v>330</v>
      </c>
      <c r="AY24" s="70"/>
      <c r="AZ24" s="70"/>
      <c r="BA24" s="70"/>
      <c r="BB24" s="70"/>
      <c r="BC24" s="70"/>
      <c r="BE24" s="70" t="s">
        <v>297</v>
      </c>
      <c r="BF24" s="70"/>
      <c r="BG24" s="70"/>
      <c r="BH24" s="70"/>
      <c r="BI24" s="70"/>
      <c r="BJ24" s="70"/>
    </row>
    <row r="25" spans="1:62">
      <c r="A25" s="66"/>
      <c r="B25" s="66" t="s">
        <v>283</v>
      </c>
      <c r="C25" s="66" t="s">
        <v>309</v>
      </c>
      <c r="D25" s="66" t="s">
        <v>284</v>
      </c>
      <c r="E25" s="66" t="s">
        <v>322</v>
      </c>
      <c r="F25" s="66" t="s">
        <v>281</v>
      </c>
      <c r="H25" s="66"/>
      <c r="I25" s="66" t="s">
        <v>283</v>
      </c>
      <c r="J25" s="66" t="s">
        <v>309</v>
      </c>
      <c r="K25" s="66" t="s">
        <v>284</v>
      </c>
      <c r="L25" s="66" t="s">
        <v>322</v>
      </c>
      <c r="M25" s="66" t="s">
        <v>281</v>
      </c>
      <c r="O25" s="66"/>
      <c r="P25" s="66" t="s">
        <v>283</v>
      </c>
      <c r="Q25" s="66" t="s">
        <v>309</v>
      </c>
      <c r="R25" s="66" t="s">
        <v>284</v>
      </c>
      <c r="S25" s="66" t="s">
        <v>322</v>
      </c>
      <c r="T25" s="66" t="s">
        <v>281</v>
      </c>
      <c r="V25" s="66"/>
      <c r="W25" s="66" t="s">
        <v>283</v>
      </c>
      <c r="X25" s="66" t="s">
        <v>309</v>
      </c>
      <c r="Y25" s="66" t="s">
        <v>284</v>
      </c>
      <c r="Z25" s="66" t="s">
        <v>322</v>
      </c>
      <c r="AA25" s="66" t="s">
        <v>281</v>
      </c>
      <c r="AC25" s="66"/>
      <c r="AD25" s="66" t="s">
        <v>283</v>
      </c>
      <c r="AE25" s="66" t="s">
        <v>309</v>
      </c>
      <c r="AF25" s="66" t="s">
        <v>284</v>
      </c>
      <c r="AG25" s="66" t="s">
        <v>322</v>
      </c>
      <c r="AH25" s="66" t="s">
        <v>281</v>
      </c>
      <c r="AJ25" s="66"/>
      <c r="AK25" s="66" t="s">
        <v>283</v>
      </c>
      <c r="AL25" s="66" t="s">
        <v>309</v>
      </c>
      <c r="AM25" s="66" t="s">
        <v>284</v>
      </c>
      <c r="AN25" s="66" t="s">
        <v>322</v>
      </c>
      <c r="AO25" s="66" t="s">
        <v>281</v>
      </c>
      <c r="AQ25" s="66"/>
      <c r="AR25" s="66" t="s">
        <v>283</v>
      </c>
      <c r="AS25" s="66" t="s">
        <v>309</v>
      </c>
      <c r="AT25" s="66" t="s">
        <v>284</v>
      </c>
      <c r="AU25" s="66" t="s">
        <v>322</v>
      </c>
      <c r="AV25" s="66" t="s">
        <v>281</v>
      </c>
      <c r="AX25" s="66"/>
      <c r="AY25" s="66" t="s">
        <v>283</v>
      </c>
      <c r="AZ25" s="66" t="s">
        <v>309</v>
      </c>
      <c r="BA25" s="66" t="s">
        <v>284</v>
      </c>
      <c r="BB25" s="66" t="s">
        <v>322</v>
      </c>
      <c r="BC25" s="66" t="s">
        <v>281</v>
      </c>
      <c r="BE25" s="66"/>
      <c r="BF25" s="66" t="s">
        <v>283</v>
      </c>
      <c r="BG25" s="66" t="s">
        <v>309</v>
      </c>
      <c r="BH25" s="66" t="s">
        <v>284</v>
      </c>
      <c r="BI25" s="66" t="s">
        <v>322</v>
      </c>
      <c r="BJ25" s="66" t="s">
        <v>281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133.02081000000001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3.6095904999999999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3.0071650000000001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31.401436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3.8470466000000001</v>
      </c>
      <c r="AJ26" s="66" t="s">
        <v>312</v>
      </c>
      <c r="AK26" s="66">
        <v>320</v>
      </c>
      <c r="AL26" s="66">
        <v>400</v>
      </c>
      <c r="AM26" s="66">
        <v>0</v>
      </c>
      <c r="AN26" s="66">
        <v>1000</v>
      </c>
      <c r="AO26" s="66">
        <v>969.86159999999995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21.331911000000002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5.140288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0.41410127000000002</v>
      </c>
    </row>
    <row r="33" spans="1:68">
      <c r="A33" s="71" t="s">
        <v>331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70" t="s">
        <v>176</v>
      </c>
      <c r="B34" s="70"/>
      <c r="C34" s="70"/>
      <c r="D34" s="70"/>
      <c r="E34" s="70"/>
      <c r="F34" s="70"/>
      <c r="H34" s="70" t="s">
        <v>298</v>
      </c>
      <c r="I34" s="70"/>
      <c r="J34" s="70"/>
      <c r="K34" s="70"/>
      <c r="L34" s="70"/>
      <c r="M34" s="70"/>
      <c r="O34" s="70" t="s">
        <v>177</v>
      </c>
      <c r="P34" s="70"/>
      <c r="Q34" s="70"/>
      <c r="R34" s="70"/>
      <c r="S34" s="70"/>
      <c r="T34" s="70"/>
      <c r="V34" s="70" t="s">
        <v>313</v>
      </c>
      <c r="W34" s="70"/>
      <c r="X34" s="70"/>
      <c r="Y34" s="70"/>
      <c r="Z34" s="70"/>
      <c r="AA34" s="70"/>
      <c r="AC34" s="70" t="s">
        <v>332</v>
      </c>
      <c r="AD34" s="70"/>
      <c r="AE34" s="70"/>
      <c r="AF34" s="70"/>
      <c r="AG34" s="70"/>
      <c r="AH34" s="70"/>
      <c r="AJ34" s="70" t="s">
        <v>299</v>
      </c>
      <c r="AK34" s="70"/>
      <c r="AL34" s="70"/>
      <c r="AM34" s="70"/>
      <c r="AN34" s="70"/>
      <c r="AO34" s="70"/>
    </row>
    <row r="35" spans="1:68">
      <c r="A35" s="66"/>
      <c r="B35" s="66" t="s">
        <v>283</v>
      </c>
      <c r="C35" s="66" t="s">
        <v>309</v>
      </c>
      <c r="D35" s="66" t="s">
        <v>284</v>
      </c>
      <c r="E35" s="66" t="s">
        <v>322</v>
      </c>
      <c r="F35" s="66" t="s">
        <v>281</v>
      </c>
      <c r="H35" s="66"/>
      <c r="I35" s="66" t="s">
        <v>283</v>
      </c>
      <c r="J35" s="66" t="s">
        <v>309</v>
      </c>
      <c r="K35" s="66" t="s">
        <v>284</v>
      </c>
      <c r="L35" s="66" t="s">
        <v>322</v>
      </c>
      <c r="M35" s="66" t="s">
        <v>281</v>
      </c>
      <c r="O35" s="66"/>
      <c r="P35" s="66" t="s">
        <v>283</v>
      </c>
      <c r="Q35" s="66" t="s">
        <v>309</v>
      </c>
      <c r="R35" s="66" t="s">
        <v>284</v>
      </c>
      <c r="S35" s="66" t="s">
        <v>322</v>
      </c>
      <c r="T35" s="66" t="s">
        <v>281</v>
      </c>
      <c r="V35" s="66"/>
      <c r="W35" s="66" t="s">
        <v>283</v>
      </c>
      <c r="X35" s="66" t="s">
        <v>309</v>
      </c>
      <c r="Y35" s="66" t="s">
        <v>284</v>
      </c>
      <c r="Z35" s="66" t="s">
        <v>322</v>
      </c>
      <c r="AA35" s="66" t="s">
        <v>281</v>
      </c>
      <c r="AC35" s="66"/>
      <c r="AD35" s="66" t="s">
        <v>283</v>
      </c>
      <c r="AE35" s="66" t="s">
        <v>309</v>
      </c>
      <c r="AF35" s="66" t="s">
        <v>284</v>
      </c>
      <c r="AG35" s="66" t="s">
        <v>322</v>
      </c>
      <c r="AH35" s="66" t="s">
        <v>281</v>
      </c>
      <c r="AJ35" s="66"/>
      <c r="AK35" s="66" t="s">
        <v>283</v>
      </c>
      <c r="AL35" s="66" t="s">
        <v>309</v>
      </c>
      <c r="AM35" s="66" t="s">
        <v>284</v>
      </c>
      <c r="AN35" s="66" t="s">
        <v>322</v>
      </c>
      <c r="AO35" s="66" t="s">
        <v>281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854.45050000000003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2336.585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10744.364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5384.2629999999999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158.61238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238.15262000000001</v>
      </c>
    </row>
    <row r="43" spans="1:68">
      <c r="A43" s="71" t="s">
        <v>333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314</v>
      </c>
      <c r="B44" s="70"/>
      <c r="C44" s="70"/>
      <c r="D44" s="70"/>
      <c r="E44" s="70"/>
      <c r="F44" s="70"/>
      <c r="H44" s="70" t="s">
        <v>300</v>
      </c>
      <c r="I44" s="70"/>
      <c r="J44" s="70"/>
      <c r="K44" s="70"/>
      <c r="L44" s="70"/>
      <c r="M44" s="70"/>
      <c r="O44" s="70" t="s">
        <v>301</v>
      </c>
      <c r="P44" s="70"/>
      <c r="Q44" s="70"/>
      <c r="R44" s="70"/>
      <c r="S44" s="70"/>
      <c r="T44" s="70"/>
      <c r="V44" s="70" t="s">
        <v>302</v>
      </c>
      <c r="W44" s="70"/>
      <c r="X44" s="70"/>
      <c r="Y44" s="70"/>
      <c r="Z44" s="70"/>
      <c r="AA44" s="70"/>
      <c r="AC44" s="70" t="s">
        <v>303</v>
      </c>
      <c r="AD44" s="70"/>
      <c r="AE44" s="70"/>
      <c r="AF44" s="70"/>
      <c r="AG44" s="70"/>
      <c r="AH44" s="70"/>
      <c r="AJ44" s="70" t="s">
        <v>334</v>
      </c>
      <c r="AK44" s="70"/>
      <c r="AL44" s="70"/>
      <c r="AM44" s="70"/>
      <c r="AN44" s="70"/>
      <c r="AO44" s="70"/>
      <c r="AQ44" s="70" t="s">
        <v>335</v>
      </c>
      <c r="AR44" s="70"/>
      <c r="AS44" s="70"/>
      <c r="AT44" s="70"/>
      <c r="AU44" s="70"/>
      <c r="AV44" s="70"/>
      <c r="AX44" s="70" t="s">
        <v>304</v>
      </c>
      <c r="AY44" s="70"/>
      <c r="AZ44" s="70"/>
      <c r="BA44" s="70"/>
      <c r="BB44" s="70"/>
      <c r="BC44" s="70"/>
      <c r="BE44" s="70" t="s">
        <v>305</v>
      </c>
      <c r="BF44" s="70"/>
      <c r="BG44" s="70"/>
      <c r="BH44" s="70"/>
      <c r="BI44" s="70"/>
      <c r="BJ44" s="70"/>
    </row>
    <row r="45" spans="1:68">
      <c r="A45" s="66"/>
      <c r="B45" s="66" t="s">
        <v>283</v>
      </c>
      <c r="C45" s="66" t="s">
        <v>309</v>
      </c>
      <c r="D45" s="66" t="s">
        <v>284</v>
      </c>
      <c r="E45" s="66" t="s">
        <v>322</v>
      </c>
      <c r="F45" s="66" t="s">
        <v>281</v>
      </c>
      <c r="H45" s="66"/>
      <c r="I45" s="66" t="s">
        <v>283</v>
      </c>
      <c r="J45" s="66" t="s">
        <v>309</v>
      </c>
      <c r="K45" s="66" t="s">
        <v>284</v>
      </c>
      <c r="L45" s="66" t="s">
        <v>322</v>
      </c>
      <c r="M45" s="66" t="s">
        <v>281</v>
      </c>
      <c r="O45" s="66"/>
      <c r="P45" s="66" t="s">
        <v>283</v>
      </c>
      <c r="Q45" s="66" t="s">
        <v>309</v>
      </c>
      <c r="R45" s="66" t="s">
        <v>284</v>
      </c>
      <c r="S45" s="66" t="s">
        <v>322</v>
      </c>
      <c r="T45" s="66" t="s">
        <v>281</v>
      </c>
      <c r="V45" s="66"/>
      <c r="W45" s="66" t="s">
        <v>283</v>
      </c>
      <c r="X45" s="66" t="s">
        <v>309</v>
      </c>
      <c r="Y45" s="66" t="s">
        <v>284</v>
      </c>
      <c r="Z45" s="66" t="s">
        <v>322</v>
      </c>
      <c r="AA45" s="66" t="s">
        <v>281</v>
      </c>
      <c r="AC45" s="66"/>
      <c r="AD45" s="66" t="s">
        <v>283</v>
      </c>
      <c r="AE45" s="66" t="s">
        <v>309</v>
      </c>
      <c r="AF45" s="66" t="s">
        <v>284</v>
      </c>
      <c r="AG45" s="66" t="s">
        <v>322</v>
      </c>
      <c r="AH45" s="66" t="s">
        <v>281</v>
      </c>
      <c r="AJ45" s="66"/>
      <c r="AK45" s="66" t="s">
        <v>283</v>
      </c>
      <c r="AL45" s="66" t="s">
        <v>309</v>
      </c>
      <c r="AM45" s="66" t="s">
        <v>284</v>
      </c>
      <c r="AN45" s="66" t="s">
        <v>322</v>
      </c>
      <c r="AO45" s="66" t="s">
        <v>281</v>
      </c>
      <c r="AQ45" s="66"/>
      <c r="AR45" s="66" t="s">
        <v>283</v>
      </c>
      <c r="AS45" s="66" t="s">
        <v>309</v>
      </c>
      <c r="AT45" s="66" t="s">
        <v>284</v>
      </c>
      <c r="AU45" s="66" t="s">
        <v>322</v>
      </c>
      <c r="AV45" s="66" t="s">
        <v>281</v>
      </c>
      <c r="AX45" s="66"/>
      <c r="AY45" s="66" t="s">
        <v>283</v>
      </c>
      <c r="AZ45" s="66" t="s">
        <v>309</v>
      </c>
      <c r="BA45" s="66" t="s">
        <v>284</v>
      </c>
      <c r="BB45" s="66" t="s">
        <v>322</v>
      </c>
      <c r="BC45" s="66" t="s">
        <v>281</v>
      </c>
      <c r="BE45" s="66"/>
      <c r="BF45" s="66" t="s">
        <v>283</v>
      </c>
      <c r="BG45" s="66" t="s">
        <v>309</v>
      </c>
      <c r="BH45" s="66" t="s">
        <v>284</v>
      </c>
      <c r="BI45" s="66" t="s">
        <v>322</v>
      </c>
      <c r="BJ45" s="66" t="s">
        <v>281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30.564838000000002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22.091211000000001</v>
      </c>
      <c r="O46" s="66" t="s">
        <v>315</v>
      </c>
      <c r="P46" s="66">
        <v>600</v>
      </c>
      <c r="Q46" s="66">
        <v>800</v>
      </c>
      <c r="R46" s="66">
        <v>0</v>
      </c>
      <c r="S46" s="66">
        <v>10000</v>
      </c>
      <c r="T46" s="66">
        <v>2234.5337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0.26529585999999999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6.1160040000000002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726.56177000000002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197.36736999999999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338</v>
      </c>
      <c r="B2" s="62" t="s">
        <v>339</v>
      </c>
      <c r="C2" s="62" t="s">
        <v>306</v>
      </c>
      <c r="D2" s="62">
        <v>65</v>
      </c>
      <c r="E2" s="62">
        <v>3970.7755999999999</v>
      </c>
      <c r="F2" s="62">
        <v>570.64729999999997</v>
      </c>
      <c r="G2" s="62">
        <v>100.26269499999999</v>
      </c>
      <c r="H2" s="62">
        <v>51.476481999999997</v>
      </c>
      <c r="I2" s="62">
        <v>48.786209999999997</v>
      </c>
      <c r="J2" s="62">
        <v>153.5273</v>
      </c>
      <c r="K2" s="62">
        <v>72.29119</v>
      </c>
      <c r="L2" s="62">
        <v>81.236109999999996</v>
      </c>
      <c r="M2" s="62">
        <v>43.574770000000001</v>
      </c>
      <c r="N2" s="62">
        <v>5.8274970000000001</v>
      </c>
      <c r="O2" s="62">
        <v>22.958313</v>
      </c>
      <c r="P2" s="62">
        <v>1702.4721999999999</v>
      </c>
      <c r="Q2" s="62">
        <v>47.232349999999997</v>
      </c>
      <c r="R2" s="62">
        <v>812.01490000000001</v>
      </c>
      <c r="S2" s="62">
        <v>207.23920000000001</v>
      </c>
      <c r="T2" s="62">
        <v>7257.3086000000003</v>
      </c>
      <c r="U2" s="62">
        <v>7.8611484000000003</v>
      </c>
      <c r="V2" s="62">
        <v>39.153537999999998</v>
      </c>
      <c r="W2" s="62">
        <v>291.33517000000001</v>
      </c>
      <c r="X2" s="62">
        <v>133.02081000000001</v>
      </c>
      <c r="Y2" s="62">
        <v>3.6095904999999999</v>
      </c>
      <c r="Z2" s="62">
        <v>3.0071650000000001</v>
      </c>
      <c r="AA2" s="62">
        <v>31.401436</v>
      </c>
      <c r="AB2" s="62">
        <v>3.8470466000000001</v>
      </c>
      <c r="AC2" s="62">
        <v>969.86159999999995</v>
      </c>
      <c r="AD2" s="62">
        <v>21.331911000000002</v>
      </c>
      <c r="AE2" s="62">
        <v>5.140288</v>
      </c>
      <c r="AF2" s="62">
        <v>0.41410127000000002</v>
      </c>
      <c r="AG2" s="62">
        <v>854.45050000000003</v>
      </c>
      <c r="AH2" s="62">
        <v>487.49966000000001</v>
      </c>
      <c r="AI2" s="62">
        <v>366.95084000000003</v>
      </c>
      <c r="AJ2" s="62">
        <v>2336.585</v>
      </c>
      <c r="AK2" s="62">
        <v>10744.364</v>
      </c>
      <c r="AL2" s="62">
        <v>158.61238</v>
      </c>
      <c r="AM2" s="62">
        <v>5384.2629999999999</v>
      </c>
      <c r="AN2" s="62">
        <v>238.15262000000001</v>
      </c>
      <c r="AO2" s="62">
        <v>30.564838000000002</v>
      </c>
      <c r="AP2" s="62">
        <v>19.887342</v>
      </c>
      <c r="AQ2" s="62">
        <v>10.677497000000001</v>
      </c>
      <c r="AR2" s="62">
        <v>22.091211000000001</v>
      </c>
      <c r="AS2" s="62">
        <v>2234.5337</v>
      </c>
      <c r="AT2" s="62">
        <v>0.26529585999999999</v>
      </c>
      <c r="AU2" s="62">
        <v>6.1160040000000002</v>
      </c>
      <c r="AV2" s="62">
        <v>726.56177000000002</v>
      </c>
      <c r="AW2" s="62">
        <v>197.36736999999999</v>
      </c>
      <c r="AX2" s="62">
        <v>0.1681116</v>
      </c>
      <c r="AY2" s="62">
        <v>3.512543</v>
      </c>
      <c r="AZ2" s="62">
        <v>792.11455999999998</v>
      </c>
      <c r="BA2" s="62">
        <v>87.346260000000001</v>
      </c>
      <c r="BB2" s="62">
        <v>25.937908</v>
      </c>
      <c r="BC2" s="62">
        <v>32.561990000000002</v>
      </c>
      <c r="BD2" s="62">
        <v>28.835978000000001</v>
      </c>
      <c r="BE2" s="62">
        <v>1.5968308</v>
      </c>
      <c r="BF2" s="62">
        <v>7.0034274999999999</v>
      </c>
      <c r="BG2" s="62">
        <v>5.7591404999999998E-4</v>
      </c>
      <c r="BH2" s="62">
        <v>1.3606989E-2</v>
      </c>
      <c r="BI2" s="62">
        <v>1.4282077000000001E-2</v>
      </c>
      <c r="BJ2" s="62">
        <v>0.107803896</v>
      </c>
      <c r="BK2" s="62">
        <v>4.4301083000000002E-5</v>
      </c>
      <c r="BL2" s="62">
        <v>0.45522954999999998</v>
      </c>
      <c r="BM2" s="62">
        <v>4.9255104000000003</v>
      </c>
      <c r="BN2" s="62">
        <v>1.0844609000000001</v>
      </c>
      <c r="BO2" s="62">
        <v>110.68514999999999</v>
      </c>
      <c r="BP2" s="62">
        <v>13.339627999999999</v>
      </c>
      <c r="BQ2" s="62">
        <v>30.022857999999999</v>
      </c>
      <c r="BR2" s="62">
        <v>129.12334000000001</v>
      </c>
      <c r="BS2" s="62">
        <v>106.76463</v>
      </c>
      <c r="BT2" s="62">
        <v>14.699294</v>
      </c>
      <c r="BU2" s="62">
        <v>9.4324080000000005E-2</v>
      </c>
      <c r="BV2" s="62">
        <v>0.11064357</v>
      </c>
      <c r="BW2" s="62">
        <v>1.0012913999999999</v>
      </c>
      <c r="BX2" s="62">
        <v>2.7523878000000002</v>
      </c>
      <c r="BY2" s="62">
        <v>0.30363390000000001</v>
      </c>
      <c r="BZ2" s="62">
        <v>1.393615E-3</v>
      </c>
      <c r="CA2" s="62">
        <v>2.5451112</v>
      </c>
      <c r="CB2" s="62">
        <v>5.5300179999999997E-2</v>
      </c>
      <c r="CC2" s="62">
        <v>0.39597850000000001</v>
      </c>
      <c r="CD2" s="62">
        <v>4.3363566000000002</v>
      </c>
      <c r="CE2" s="62">
        <v>0.13396122999999999</v>
      </c>
      <c r="CF2" s="62">
        <v>0.62150972999999998</v>
      </c>
      <c r="CG2" s="62">
        <v>2.4750000000000001E-7</v>
      </c>
      <c r="CH2" s="62">
        <v>6.8754780000000001E-2</v>
      </c>
      <c r="CI2" s="62">
        <v>7.6763183000000002E-3</v>
      </c>
      <c r="CJ2" s="62">
        <v>9.9776124999999993</v>
      </c>
      <c r="CK2" s="62">
        <v>3.9067603999999999E-2</v>
      </c>
      <c r="CL2" s="62">
        <v>1.6823002</v>
      </c>
      <c r="CM2" s="62">
        <v>5.0564321999999997</v>
      </c>
      <c r="CN2" s="62">
        <v>4645.7259999999997</v>
      </c>
      <c r="CO2" s="62">
        <v>7919.8975</v>
      </c>
      <c r="CP2" s="62">
        <v>4958.7856000000002</v>
      </c>
      <c r="CQ2" s="62">
        <v>1846.6315</v>
      </c>
      <c r="CR2" s="62">
        <v>1010.3838500000001</v>
      </c>
      <c r="CS2" s="62">
        <v>804.5829</v>
      </c>
      <c r="CT2" s="62">
        <v>4647.9252999999999</v>
      </c>
      <c r="CU2" s="62">
        <v>2822.9290000000001</v>
      </c>
      <c r="CV2" s="62">
        <v>2495.1394</v>
      </c>
      <c r="CW2" s="62">
        <v>3218.3843000000002</v>
      </c>
      <c r="CX2" s="62">
        <v>945.46100000000001</v>
      </c>
      <c r="CY2" s="62">
        <v>5810.3657000000003</v>
      </c>
      <c r="CZ2" s="62">
        <v>2838.8762000000002</v>
      </c>
      <c r="DA2" s="62">
        <v>6785.7782999999999</v>
      </c>
      <c r="DB2" s="62">
        <v>6445.26</v>
      </c>
      <c r="DC2" s="62">
        <v>9217.7939999999999</v>
      </c>
      <c r="DD2" s="62">
        <v>17266.521000000001</v>
      </c>
      <c r="DE2" s="62">
        <v>3553.0320000000002</v>
      </c>
      <c r="DF2" s="62">
        <v>7960.3842999999997</v>
      </c>
      <c r="DG2" s="62">
        <v>3726.7220000000002</v>
      </c>
      <c r="DH2" s="62">
        <v>273.83382999999998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87.346260000000001</v>
      </c>
      <c r="B6">
        <f>BB2</f>
        <v>25.937908</v>
      </c>
      <c r="C6">
        <f>BC2</f>
        <v>32.561990000000002</v>
      </c>
      <c r="D6">
        <f>BD2</f>
        <v>28.835978000000001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3" sqref="J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20127</v>
      </c>
      <c r="C2" s="56">
        <f ca="1">YEAR(TODAY())-YEAR(B2)+IF(TODAY()&gt;=DATE(YEAR(TODAY()),MONTH(B2),DAY(B2)),0,-1)</f>
        <v>65</v>
      </c>
      <c r="E2" s="52">
        <v>169.3</v>
      </c>
      <c r="F2" s="53" t="s">
        <v>275</v>
      </c>
      <c r="G2" s="52">
        <v>61.6</v>
      </c>
      <c r="H2" s="51" t="s">
        <v>40</v>
      </c>
      <c r="I2" s="73">
        <f>ROUND(G3/E3^2,1)</f>
        <v>21.5</v>
      </c>
    </row>
    <row r="3" spans="1:9">
      <c r="E3" s="51">
        <f>E2/100</f>
        <v>1.6930000000000001</v>
      </c>
      <c r="F3" s="51" t="s">
        <v>39</v>
      </c>
      <c r="G3" s="51">
        <f>G2</f>
        <v>61.6</v>
      </c>
      <c r="H3" s="51" t="s">
        <v>40</v>
      </c>
      <c r="I3" s="73"/>
    </row>
    <row r="4" spans="1:9">
      <c r="A4" t="s">
        <v>272</v>
      </c>
    </row>
    <row r="5" spans="1:9">
      <c r="B5" s="60">
        <v>44167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전용호, ID : H1900536)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10:42:38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44167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65</v>
      </c>
      <c r="G12" s="138"/>
      <c r="H12" s="138"/>
      <c r="I12" s="138"/>
      <c r="K12" s="129">
        <f>'개인정보 및 신체계측 입력'!E2</f>
        <v>169.3</v>
      </c>
      <c r="L12" s="130"/>
      <c r="M12" s="123">
        <f>'개인정보 및 신체계측 입력'!G2</f>
        <v>61.6</v>
      </c>
      <c r="N12" s="124"/>
      <c r="O12" s="119" t="s">
        <v>270</v>
      </c>
      <c r="P12" s="113"/>
      <c r="Q12" s="116">
        <f>'개인정보 및 신체계측 입력'!I2</f>
        <v>21.5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전용호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69.216999999999999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12.161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18.622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53</v>
      </c>
      <c r="R69" s="35"/>
      <c r="S69" s="35"/>
      <c r="T69" s="6"/>
    </row>
    <row r="70" spans="2:21" ht="18" customHeight="1" thickBot="1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24.9</v>
      </c>
      <c r="L72" s="36" t="s">
        <v>52</v>
      </c>
      <c r="M72" s="36">
        <f>ROUND('DRIs DATA'!K8,1)</f>
        <v>5.6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170</v>
      </c>
      <c r="C94" s="88"/>
      <c r="D94" s="88"/>
      <c r="E94" s="88"/>
      <c r="F94" s="91">
        <f>ROUND('DRIs DATA'!F16/'DRIs DATA'!C16*100,2)</f>
        <v>108.27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326.27999999999997</v>
      </c>
      <c r="R94" s="88" t="s">
        <v>166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170</v>
      </c>
      <c r="C121" s="16"/>
      <c r="D121" s="16"/>
      <c r="E121" s="15"/>
      <c r="F121" s="91">
        <f>ROUND('DRIs DATA'!F26/'DRIs DATA'!C26*100,2)</f>
        <v>133.02000000000001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256.47000000000003</v>
      </c>
      <c r="R121" s="88" t="s">
        <v>165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170</v>
      </c>
      <c r="C172" s="20"/>
      <c r="D172" s="20"/>
      <c r="E172" s="6"/>
      <c r="F172" s="91">
        <f>ROUND('DRIs DATA'!F36/'DRIs DATA'!C36*100,2)</f>
        <v>106.81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716.29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170</v>
      </c>
      <c r="C197" s="20"/>
      <c r="D197" s="20"/>
      <c r="E197" s="6"/>
      <c r="F197" s="91">
        <f>ROUND('DRIs DATA'!F46/'DRIs DATA'!C46*100,2)</f>
        <v>305.64999999999998</v>
      </c>
      <c r="G197" s="9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2021-02-02T01:09:22Z</dcterms:modified>
</cp:coreProperties>
</file>