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<sst xmlns="http://schemas.openxmlformats.org/spreadsheetml/2006/main" count="692" uniqueCount="283">
  <si>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</si>
  <si>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</si>
  <si>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</si>
  <si>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</si>
  <si>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</si>
  <si>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</si>
  <si>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</si>
  <si>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</si>
  <si>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</si>
  <si>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</si>
  <si>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</si>
  <si>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</si>
  <si>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</si>
  <si>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</si>
  <si>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</si>
  <si>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</si>
  <si>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</si>
  <si>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</si>
  <si>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</si>
  <si>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</si>
  <si>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</si>
  <si>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</si>
  <si>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</si>
  <si>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</si>
  <si>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</si>
  <si>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</si>
  <si>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</si>
  <si>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</si>
  <si>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</si>
  <si>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</si>
  <si>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</si>
  <si>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</si>
  <si>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</si>
  <si>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</si>
  <si>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</si>
  <si>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</si>
  <si>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</si>
  <si>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</si>
  <si>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</si>
  <si>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</si>
  <si>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</si>
  <si>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</si>
  <si>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</si>
  <si>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</si>
  <si>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</si>
  <si>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</si>
  <si>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</si>
  <si>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</si>
  <si>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</si>
  <si>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</si>
  <si>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</si>
  <si>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</si>
  <si>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</si>
  <si>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</si>
  <si>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</si>
  <si>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</si>
  <si>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</si>
  <si>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</si>
  <si>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</si>
  <si>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</si>
  <si>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</si>
  <si>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</si>
  <si>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</si>
  <si>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</si>
  <si>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</si>
  <si>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</si>
  <si>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</si>
  <si>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</si>
  <si>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</si>
  <si>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</si>
  <si>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</si>
  <si>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</si>
  <si>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</si>
  <si>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</si>
  <si>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</si>
  <si>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</si>
  <si>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</si>
  <si>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</si>
  <si>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</si>
  <si>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</si>
  <si>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</si>
  <si>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</si>
  <si>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</si>
  <si>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</si>
  <si>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</si>
  <si>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</si>
  <si>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</si>
  <si>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</si>
  <si>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</si>
  <si>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</si>
  <si>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</si>
  <si>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</si>
  <si>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</si>
  <si>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</si>
  <si>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</si>
  <si>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</si>
  <si>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</si>
  <si>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</si>
  <si>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</si>
  <si>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</si>
  <si>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</si>
  <si>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</si>
  <si>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</si>
  <si>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</si>
  <si>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</si>
  <si>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</si>
  <si>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</si>
  <si>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</si>
  <si>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</si>
  <si>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</si>
  <si>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</si>
  <si>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</si>
  <si>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</si>
  <si>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</si>
  <si>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</si>
  <si>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</si>
  <si>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</si>
  <si>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</si>
  <si>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</si>
  <si>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</si>
  <si>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</si>
  <si>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</si>
  <si>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</si>
  <si>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</si>
  <si>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</si>
  <si>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</si>
  <si>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</si>
  <si>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</si>
  <si>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</si>
  <si>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</si>
  <si>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</si>
  <si>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</si>
  <si>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</si>
  <si>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</si>
  <si>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</si>
  <si>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</si>
  <si>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</si>
  <si>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</si>
  <si>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</si>
  <si>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</si>
  <si>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</si>
  <si>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</si>
  <si>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</si>
  <si>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</si>
  <si>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</si>
  <si>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</si>
  <si>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</si>
  <si>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</si>
  <si>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</si>
  <si>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</si>
  <si>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</si>
  <si>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</si>
  <si>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</si>
  <si>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</si>
  <si>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</si>
  <si>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</si>
  <si>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</si>
  <si>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</si>
  <si>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</si>
  <si>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</si>
  <si>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</si>
  <si>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</si>
  <si>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</si>
  <si>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</si>
  <si>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</si>
  <si>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</si>
  <si>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</si>
  <si>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</si>
  <si>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</si>
  <si>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</si>
  <si>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</si>
  <si>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</si>
  <si>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</si>
  <si>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</si>
  <si>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</si>
  <si>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</si>
  <si>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</si>
  <si>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</si>
  <si>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</si>
  <si>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</si>
  <si>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</si>
  <si>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</si>
  <si>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</si>
  <si>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</si>
  <si>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</si>
  <si>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</si>
  <si>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</si>
  <si>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</si>
  <si>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</si>
  <si>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</si>
  <si>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</si>
  <si>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</si>
  <si>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</si>
  <si>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</si>
  <si>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</si>
  <si>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</si>
  <si>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</si>
  <si>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</si>
  <si>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</si>
  <si>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</si>
  <si>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</si>
  <si>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</si>
  <si>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</si>
  <si>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</si>
  <si>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</si>
  <si>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</si>
  <si>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</si>
  <si>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</si>
  <si>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</si>
  <si>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</si>
  <si>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</si>
  <si>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</si>
  <si>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</si>
  <si>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</si>
  <si>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</si>
  <si>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</si>
  <si>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</si>
  <si>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</si>
  <si>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</si>
  <si>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</si>
  <si>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</si>
  <si>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</si>
  <si>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</si>
  <si>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</si>
  <si>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</si>
  <si>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</si>
  <si>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</si>
  <si>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</si>
  <si>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</si>
  <si>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</si>
  <si>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</si>
  <si>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</si>
  <si>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</si>
  <si>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</si>
  <si>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</si>
  <si>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</si>
  <si>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</si>
  <si>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</si>
  <si>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</si>
  <si>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</si>
  <si>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</si>
  <si>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</si>
  <si>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</si>
  <si>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</si>
  <si>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</si>
  <si>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</si>
  <si>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</si>
  <si>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</si>
  <si>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</si>
  <si>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</si>
  <si>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</si>
  <si>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</si>
  <si>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</si>
  <si>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</si>
  <si>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</si>
  <si>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</si>
  <si>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</si>
  <si>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</si>
  <si>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</si>
  <si>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</si>
  <si>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</si>
  <si>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</si>
  <si>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</si>
  <si>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</si>
  <si>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</si>
  <si>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</si>
  <si>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</si>
  <si>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</si>
  <si>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</si>
  <si>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</si>
  <si>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</si>
  <si>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</si>
  <si>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</si>
  <si>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</si>
  <si>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</si>
  <si>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</si>
  <si>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</si>
  <si>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</si>
  <si>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</si>
  <si>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서명자, ID : H1900538)</t>
  </si>
  <si>
    <t>2021년 01월 22일 16:07:06</t>
  </si>
  <si>
    <t>H1900538</t>
  </si>
  <si>
    <t>서명자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</si>
</sst>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7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332608"/>
        <c:axId val="263408288"/>
      </c:barChart>
      <c:catAx>
        <c:axId val="2633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08288"/>
        <c:crosses val="autoZero"/>
        <c:auto val="1"/>
        <c:lblAlgn val="ctr"/>
        <c:lblOffset val="100"/>
        <c:noMultiLvlLbl val="0"/>
      </c:catAx>
      <c:valAx>
        <c:axId val="26340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1184"/>
        <c:axId val="264243536"/>
      </c:barChart>
      <c:catAx>
        <c:axId val="26424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3536"/>
        <c:crosses val="autoZero"/>
        <c:auto val="1"/>
        <c:lblAlgn val="ctr"/>
        <c:lblOffset val="100"/>
        <c:noMultiLvlLbl val="0"/>
      </c:catAx>
      <c:valAx>
        <c:axId val="26424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0008"/>
        <c:axId val="264238832"/>
      </c:barChart>
      <c:catAx>
        <c:axId val="26424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38832"/>
        <c:crosses val="autoZero"/>
        <c:auto val="1"/>
        <c:lblAlgn val="ctr"/>
        <c:lblOffset val="100"/>
        <c:noMultiLvlLbl val="0"/>
      </c:catAx>
      <c:valAx>
        <c:axId val="26423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0792"/>
        <c:axId val="264244320"/>
      </c:barChart>
      <c:catAx>
        <c:axId val="26424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4320"/>
        <c:crosses val="autoZero"/>
        <c:auto val="1"/>
        <c:lblAlgn val="ctr"/>
        <c:lblOffset val="100"/>
        <c:noMultiLvlLbl val="0"/>
      </c:catAx>
      <c:valAx>
        <c:axId val="26424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1342.6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1576"/>
        <c:axId val="264245104"/>
      </c:barChart>
      <c:catAx>
        <c:axId val="26424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5104"/>
        <c:crosses val="autoZero"/>
        <c:auto val="1"/>
        <c:lblAlgn val="ctr"/>
        <c:lblOffset val="100"/>
        <c:noMultiLvlLbl val="0"/>
      </c:catAx>
      <c:valAx>
        <c:axId val="264245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3928"/>
        <c:axId val="264242360"/>
      </c:barChart>
      <c:catAx>
        <c:axId val="26424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2360"/>
        <c:crosses val="autoZero"/>
        <c:auto val="1"/>
        <c:lblAlgn val="ctr"/>
        <c:lblOffset val="100"/>
        <c:noMultiLvlLbl val="0"/>
      </c:catAx>
      <c:valAx>
        <c:axId val="26424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2752"/>
        <c:axId val="264245496"/>
      </c:barChart>
      <c:catAx>
        <c:axId val="26424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45496"/>
        <c:crosses val="autoZero"/>
        <c:auto val="1"/>
        <c:lblAlgn val="ctr"/>
        <c:lblOffset val="100"/>
        <c:noMultiLvlLbl val="0"/>
      </c:catAx>
      <c:valAx>
        <c:axId val="26424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46280"/>
        <c:axId val="264239224"/>
      </c:barChart>
      <c:catAx>
        <c:axId val="26424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39224"/>
        <c:crosses val="autoZero"/>
        <c:auto val="1"/>
        <c:lblAlgn val="ctr"/>
        <c:lblOffset val="100"/>
        <c:noMultiLvlLbl val="0"/>
      </c:catAx>
      <c:valAx>
        <c:axId val="26423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4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15520"/>
        <c:axId val="264717480"/>
      </c:barChart>
      <c:catAx>
        <c:axId val="26471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7480"/>
        <c:crosses val="autoZero"/>
        <c:auto val="1"/>
        <c:lblAlgn val="ctr"/>
        <c:lblOffset val="100"/>
        <c:noMultiLvlLbl val="0"/>
      </c:catAx>
      <c:valAx>
        <c:axId val="2647174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16696"/>
        <c:axId val="264715912"/>
      </c:barChart>
      <c:catAx>
        <c:axId val="26471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5912"/>
        <c:crosses val="autoZero"/>
        <c:auto val="1"/>
        <c:lblAlgn val="ctr"/>
        <c:lblOffset val="100"/>
        <c:noMultiLvlLbl val="0"/>
      </c:catAx>
      <c:valAx>
        <c:axId val="26471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20616"/>
        <c:axId val="264713952"/>
      </c:barChart>
      <c:catAx>
        <c:axId val="26472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3952"/>
        <c:crosses val="autoZero"/>
        <c:auto val="1"/>
        <c:lblAlgn val="ctr"/>
        <c:lblOffset val="100"/>
        <c:noMultiLvlLbl val="0"/>
      </c:catAx>
      <c:valAx>
        <c:axId val="26471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2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520864"/>
        <c:axId val="135522040"/>
      </c:barChart>
      <c:catAx>
        <c:axId val="13552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522040"/>
        <c:crosses val="autoZero"/>
        <c:auto val="1"/>
        <c:lblAlgn val="ctr"/>
        <c:lblOffset val="100"/>
        <c:noMultiLvlLbl val="0"/>
      </c:catAx>
      <c:valAx>
        <c:axId val="135522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5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14344"/>
        <c:axId val="264715128"/>
      </c:barChart>
      <c:catAx>
        <c:axId val="26471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5128"/>
        <c:crosses val="autoZero"/>
        <c:auto val="1"/>
        <c:lblAlgn val="ctr"/>
        <c:lblOffset val="100"/>
        <c:noMultiLvlLbl val="0"/>
      </c:catAx>
      <c:valAx>
        <c:axId val="26471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17872"/>
        <c:axId val="264721008"/>
      </c:barChart>
      <c:catAx>
        <c:axId val="26471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21008"/>
        <c:crosses val="autoZero"/>
        <c:auto val="1"/>
        <c:lblAlgn val="ctr"/>
        <c:lblOffset val="100"/>
        <c:noMultiLvlLbl val="0"/>
      </c:catAx>
      <c:valAx>
        <c:axId val="26472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8.8000000000000007</c:v>
                </c:pt>
                <c:pt idx="1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4717088"/>
        <c:axId val="264718264"/>
      </c:barChart>
      <c:catAx>
        <c:axId val="26471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18264"/>
        <c:crosses val="autoZero"/>
        <c:auto val="1"/>
        <c:lblAlgn val="ctr"/>
        <c:lblOffset val="100"/>
        <c:noMultiLvlLbl val="0"/>
      </c:catAx>
      <c:valAx>
        <c:axId val="26471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1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7.826041</c:v>
                </c:pt>
                <c:pt idx="1">
                  <c:v>9.2428570000000008</c:v>
                </c:pt>
                <c:pt idx="2">
                  <c:v>5.6324399999999999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12184"/>
        <c:axId val="265708264"/>
      </c:barChart>
      <c:catAx>
        <c:axId val="26571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08264"/>
        <c:crosses val="autoZero"/>
        <c:auto val="1"/>
        <c:lblAlgn val="ctr"/>
        <c:lblOffset val="100"/>
        <c:noMultiLvlLbl val="0"/>
      </c:catAx>
      <c:valAx>
        <c:axId val="26570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09440"/>
        <c:axId val="265707480"/>
      </c:barChart>
      <c:catAx>
        <c:axId val="26570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07480"/>
        <c:crosses val="autoZero"/>
        <c:auto val="1"/>
        <c:lblAlgn val="ctr"/>
        <c:lblOffset val="100"/>
        <c:noMultiLvlLbl val="0"/>
      </c:catAx>
      <c:valAx>
        <c:axId val="26570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76.599999999999994</c:v>
                </c:pt>
                <c:pt idx="1">
                  <c:v>8</c:v>
                </c:pt>
                <c:pt idx="2">
                  <c:v>15.4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710224"/>
        <c:axId val="265711008"/>
      </c:barChart>
      <c:catAx>
        <c:axId val="26571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11008"/>
        <c:crosses val="autoZero"/>
        <c:auto val="1"/>
        <c:lblAlgn val="ctr"/>
        <c:lblOffset val="100"/>
        <c:noMultiLvlLbl val="0"/>
      </c:catAx>
      <c:valAx>
        <c:axId val="26571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905.3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14928"/>
        <c:axId val="265708656"/>
      </c:barChart>
      <c:catAx>
        <c:axId val="2657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08656"/>
        <c:crosses val="autoZero"/>
        <c:auto val="1"/>
        <c:lblAlgn val="ctr"/>
        <c:lblOffset val="100"/>
        <c:noMultiLvlLbl val="0"/>
      </c:catAx>
      <c:valAx>
        <c:axId val="26570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09048"/>
        <c:axId val="265710616"/>
      </c:barChart>
      <c:catAx>
        <c:axId val="26570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10616"/>
        <c:crosses val="autoZero"/>
        <c:auto val="1"/>
        <c:lblAlgn val="ctr"/>
        <c:lblOffset val="100"/>
        <c:noMultiLvlLbl val="0"/>
      </c:catAx>
      <c:valAx>
        <c:axId val="265710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0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12576"/>
        <c:axId val="265711792"/>
      </c:barChart>
      <c:catAx>
        <c:axId val="2657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11792"/>
        <c:crosses val="autoZero"/>
        <c:auto val="1"/>
        <c:lblAlgn val="ctr"/>
        <c:lblOffset val="100"/>
        <c:noMultiLvlLbl val="0"/>
      </c:catAx>
      <c:valAx>
        <c:axId val="26571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519296"/>
        <c:axId val="263765528"/>
      </c:barChart>
      <c:catAx>
        <c:axId val="13551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5528"/>
        <c:crosses val="autoZero"/>
        <c:auto val="1"/>
        <c:lblAlgn val="ctr"/>
        <c:lblOffset val="100"/>
        <c:noMultiLvlLbl val="0"/>
      </c:catAx>
      <c:valAx>
        <c:axId val="26376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5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14144"/>
        <c:axId val="265714536"/>
      </c:barChart>
      <c:catAx>
        <c:axId val="26571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14536"/>
        <c:crosses val="autoZero"/>
        <c:auto val="1"/>
        <c:lblAlgn val="ctr"/>
        <c:lblOffset val="100"/>
        <c:noMultiLvlLbl val="0"/>
      </c:catAx>
      <c:valAx>
        <c:axId val="2657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414528"/>
        <c:axId val="445410608"/>
      </c:barChart>
      <c:catAx>
        <c:axId val="44541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410608"/>
        <c:crosses val="autoZero"/>
        <c:auto val="1"/>
        <c:lblAlgn val="ctr"/>
        <c:lblOffset val="100"/>
        <c:noMultiLvlLbl val="0"/>
      </c:catAx>
      <c:valAx>
        <c:axId val="44541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4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411000"/>
        <c:axId val="445409824"/>
      </c:barChart>
      <c:catAx>
        <c:axId val="44541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409824"/>
        <c:crosses val="autoZero"/>
        <c:auto val="1"/>
        <c:lblAlgn val="ctr"/>
        <c:lblOffset val="100"/>
        <c:noMultiLvlLbl val="0"/>
      </c:catAx>
      <c:valAx>
        <c:axId val="44540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41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7488"/>
        <c:axId val="263761608"/>
      </c:barChart>
      <c:catAx>
        <c:axId val="2637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1608"/>
        <c:crosses val="autoZero"/>
        <c:auto val="1"/>
        <c:lblAlgn val="ctr"/>
        <c:lblOffset val="100"/>
        <c:noMultiLvlLbl val="0"/>
      </c:catAx>
      <c:valAx>
        <c:axId val="26376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1216"/>
        <c:axId val="263762784"/>
      </c:barChart>
      <c:catAx>
        <c:axId val="2637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2784"/>
        <c:crosses val="autoZero"/>
        <c:auto val="1"/>
        <c:lblAlgn val="ctr"/>
        <c:lblOffset val="100"/>
        <c:noMultiLvlLbl val="0"/>
      </c:catAx>
      <c:valAx>
        <c:axId val="26376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7096"/>
        <c:axId val="263763176"/>
      </c:barChart>
      <c:catAx>
        <c:axId val="26376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3176"/>
        <c:crosses val="autoZero"/>
        <c:auto val="1"/>
        <c:lblAlgn val="ctr"/>
        <c:lblOffset val="100"/>
        <c:noMultiLvlLbl val="0"/>
      </c:catAx>
      <c:valAx>
        <c:axId val="26376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4744"/>
        <c:axId val="263767880"/>
      </c:barChart>
      <c:catAx>
        <c:axId val="26376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7880"/>
        <c:crosses val="autoZero"/>
        <c:auto val="1"/>
        <c:lblAlgn val="ctr"/>
        <c:lblOffset val="100"/>
        <c:noMultiLvlLbl val="0"/>
      </c:catAx>
      <c:valAx>
        <c:axId val="26376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4352"/>
        <c:axId val="263762392"/>
      </c:barChart>
      <c:catAx>
        <c:axId val="26376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2392"/>
        <c:crosses val="autoZero"/>
        <c:auto val="1"/>
        <c:lblAlgn val="ctr"/>
        <c:lblOffset val="100"/>
        <c:noMultiLvlLbl val="0"/>
      </c:catAx>
      <c:valAx>
        <c:axId val="26376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66312"/>
        <c:axId val="263766704"/>
      </c:barChart>
      <c:catAx>
        <c:axId val="26376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66704"/>
        <c:crosses val="autoZero"/>
        <c:auto val="1"/>
        <c:lblAlgn val="ctr"/>
        <c:lblOffset val="100"/>
        <c:noMultiLvlLbl val="0"/>
      </c:catAx>
      <c:valAx>
        <c:axId val="26376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6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서명자, ID : H1900538)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22일 16:07:06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905.3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31.3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76.599999999999994</v>
      </c>
      <c r="G8" s="59">
        <f>'DRIs DATA 입력'!G8</f>
        <v>8</v>
      </c>
      <c r="H8" s="59">
        <f>'DRIs DATA 입력'!H8</f>
        <v>15.4</v>
      </c>
      <c r="I8" s="46"/>
      <c r="J8" s="59" t="s">
        <v>216</v>
      </c>
      <c r="K8" s="59">
        <f>'DRIs DATA 입력'!K8</f>
        <v>8.8000000000000007</v>
      </c>
      <c r="L8" s="59">
        <f>'DRIs DATA 입력'!L8</f>
        <v>13.7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285.2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170.1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1.1000000000000001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290.7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220.8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531.5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3006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1342.6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51.3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246.3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41.2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63"/>
      <c r="BL1" s="63"/>
      <c r="BM1" s="63"/>
      <c r="BN1" s="63"/>
      <c r="BO1" s="63"/>
      <c r="BP1" s="63"/>
    </row>
    <row r="2" spans="1:68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63"/>
      <c r="BL2" s="63"/>
      <c r="BM2" s="63"/>
      <c r="BN2" s="63"/>
      <c r="BO2" s="63"/>
      <c r="BP2" s="63"/>
    </row>
    <row r="3" spans="1:68">
      <c r="A3" s="163" t="s">
        <v>197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58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63"/>
      <c r="BL3" s="63"/>
      <c r="BM3" s="63"/>
      <c r="BN3" s="63"/>
      <c r="BO3" s="63"/>
      <c r="BP3" s="63"/>
    </row>
    <row r="4" spans="1:68">
      <c r="A4" s="160" t="s">
        <v>56</v>
      </c>
      <c r="B4" s="160"/>
      <c r="C4" s="160"/>
      <c r="D4" s="158"/>
      <c r="E4" s="164" t="s">
        <v>198</v>
      </c>
      <c r="F4" s="165"/>
      <c r="G4" s="165"/>
      <c r="H4" s="166"/>
      <c r="I4" s="158"/>
      <c r="J4" s="164" t="s">
        <v>199</v>
      </c>
      <c r="K4" s="165"/>
      <c r="L4" s="166"/>
      <c r="M4" s="158"/>
      <c r="N4" s="160" t="s">
        <v>200</v>
      </c>
      <c r="O4" s="160"/>
      <c r="P4" s="160"/>
      <c r="Q4" s="160"/>
      <c r="R4" s="160"/>
      <c r="S4" s="160"/>
      <c r="T4" s="158"/>
      <c r="U4" s="160" t="s">
        <v>201</v>
      </c>
      <c r="V4" s="160"/>
      <c r="W4" s="160"/>
      <c r="X4" s="160"/>
      <c r="Y4" s="160"/>
      <c r="Z4" s="160"/>
      <c r="AA4" s="158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63"/>
      <c r="BL4" s="63"/>
      <c r="BM4" s="63"/>
      <c r="BN4" s="63"/>
      <c r="BO4" s="63"/>
      <c r="BP4" s="63"/>
    </row>
    <row r="5" spans="1:68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63"/>
      <c r="BL5" s="63"/>
      <c r="BM5" s="63"/>
      <c r="BN5" s="63"/>
      <c r="BO5" s="63"/>
      <c r="BP5" s="63"/>
    </row>
    <row r="6" spans="1:68">
      <c r="A6" s="160" t="s">
        <v>56</v>
      </c>
      <c r="B6" s="160">
        <v>2140</v>
      </c>
      <c r="C6" s="160">
        <v>905.3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31.3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10.9</v>
      </c>
      <c r="AA6" s="158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63"/>
      <c r="BL6" s="63"/>
      <c r="BM6" s="63"/>
      <c r="BN6" s="63"/>
      <c r="BO6" s="63"/>
      <c r="BP6" s="63"/>
    </row>
    <row r="7" spans="1:68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63"/>
      <c r="BL7" s="63"/>
      <c r="BM7" s="63"/>
      <c r="BN7" s="63"/>
      <c r="BO7" s="63"/>
      <c r="BP7" s="63"/>
    </row>
    <row r="8" spans="1:68">
      <c r="A8" s="158"/>
      <c r="B8" s="158"/>
      <c r="C8" s="158"/>
      <c r="D8" s="158"/>
      <c r="E8" s="160" t="s">
        <v>216</v>
      </c>
      <c r="F8" s="160">
        <v>76.599999999999994</v>
      </c>
      <c r="G8" s="160">
        <v>8</v>
      </c>
      <c r="H8" s="160">
        <v>15.4</v>
      </c>
      <c r="I8" s="158"/>
      <c r="J8" s="160" t="s">
        <v>216</v>
      </c>
      <c r="K8" s="160">
        <v>8.8000000000000007</v>
      </c>
      <c r="L8" s="160">
        <v>13.7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63"/>
      <c r="BL8" s="63"/>
      <c r="BM8" s="63"/>
      <c r="BN8" s="63"/>
      <c r="BO8" s="63"/>
      <c r="BP8" s="63"/>
    </row>
    <row r="9" spans="1:68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63"/>
      <c r="BL9" s="63"/>
      <c r="BM9" s="63"/>
      <c r="BN9" s="63"/>
      <c r="BO9" s="63"/>
      <c r="BP9" s="63"/>
    </row>
    <row r="10" spans="1:68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63"/>
      <c r="BL10" s="63"/>
      <c r="BM10" s="63"/>
      <c r="BN10" s="63"/>
      <c r="BO10" s="63"/>
      <c r="BP10" s="63"/>
    </row>
    <row r="11" spans="1:68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63"/>
      <c r="BL11" s="63"/>
      <c r="BM11" s="63"/>
      <c r="BN11" s="63"/>
      <c r="BO11" s="63"/>
      <c r="BP11" s="63"/>
    </row>
    <row r="12" spans="1:68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63"/>
      <c r="BL12" s="63"/>
      <c r="BM12" s="63"/>
      <c r="BN12" s="63"/>
      <c r="BO12" s="63"/>
      <c r="BP12" s="63"/>
    </row>
    <row r="13" spans="1:68">
      <c r="A13" s="162" t="s">
        <v>217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63"/>
      <c r="BL13" s="63"/>
      <c r="BM13" s="63"/>
      <c r="BN13" s="63"/>
      <c r="BO13" s="63"/>
      <c r="BP13" s="63"/>
    </row>
    <row r="14" spans="1:68">
      <c r="A14" s="160" t="s">
        <v>218</v>
      </c>
      <c r="B14" s="160"/>
      <c r="C14" s="160"/>
      <c r="D14" s="160"/>
      <c r="E14" s="160"/>
      <c r="F14" s="160"/>
      <c r="G14" s="158"/>
      <c r="H14" s="160" t="s">
        <v>219</v>
      </c>
      <c r="I14" s="160"/>
      <c r="J14" s="160"/>
      <c r="K14" s="160"/>
      <c r="L14" s="160"/>
      <c r="M14" s="160"/>
      <c r="N14" s="158"/>
      <c r="O14" s="160" t="s">
        <v>220</v>
      </c>
      <c r="P14" s="160"/>
      <c r="Q14" s="160"/>
      <c r="R14" s="160"/>
      <c r="S14" s="160"/>
      <c r="T14" s="160"/>
      <c r="U14" s="158"/>
      <c r="V14" s="160" t="s">
        <v>221</v>
      </c>
      <c r="W14" s="160"/>
      <c r="X14" s="160"/>
      <c r="Y14" s="160"/>
      <c r="Z14" s="160"/>
      <c r="AA14" s="160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63"/>
      <c r="BL14" s="63"/>
      <c r="BM14" s="63"/>
      <c r="BN14" s="63"/>
      <c r="BO14" s="63"/>
      <c r="BP14" s="63"/>
    </row>
    <row r="15" spans="1:68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59"/>
      <c r="BK15" s="63"/>
      <c r="BL15" s="63"/>
      <c r="BM15" s="63"/>
      <c r="BN15" s="63"/>
      <c r="BO15" s="63"/>
      <c r="BP15" s="63"/>
    </row>
    <row r="16" spans="1:68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285.2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7.8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1.5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170.1</v>
      </c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59"/>
      <c r="BK16" s="63"/>
      <c r="BL16" s="63"/>
      <c r="BM16" s="63"/>
      <c r="BN16" s="63"/>
      <c r="BO16" s="63"/>
      <c r="BP16" s="63"/>
    </row>
    <row r="17" spans="1:68">
      <c r="A17" s="159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63"/>
      <c r="BL17" s="63"/>
      <c r="BM17" s="63"/>
      <c r="BN17" s="63"/>
      <c r="BO17" s="63"/>
      <c r="BP17" s="63"/>
    </row>
    <row r="18" spans="1:68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63"/>
      <c r="BL18" s="63"/>
      <c r="BM18" s="63"/>
      <c r="BN18" s="63"/>
      <c r="BO18" s="63"/>
      <c r="BP18" s="63"/>
    </row>
    <row r="19" spans="1:68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59"/>
      <c r="BK19" s="63"/>
      <c r="BL19" s="63"/>
      <c r="BM19" s="63"/>
      <c r="BN19" s="63"/>
      <c r="BO19" s="63"/>
      <c r="BP19" s="63"/>
    </row>
    <row r="20" spans="1:68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63"/>
      <c r="BL20" s="63"/>
      <c r="BM20" s="63"/>
      <c r="BN20" s="63"/>
      <c r="BO20" s="63"/>
      <c r="BP20" s="63"/>
    </row>
    <row r="21" spans="1:68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63"/>
      <c r="BL21" s="63"/>
      <c r="BM21" s="63"/>
      <c r="BN21" s="63"/>
      <c r="BO21" s="63"/>
      <c r="BP21" s="63"/>
    </row>
    <row r="22" spans="1:68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63"/>
      <c r="BL22" s="63"/>
      <c r="BM22" s="63"/>
      <c r="BN22" s="63"/>
      <c r="BO22" s="63"/>
      <c r="BP22" s="63"/>
    </row>
    <row r="23" spans="1:68">
      <c r="A23" s="162" t="s">
        <v>223</v>
      </c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162"/>
      <c r="BI23" s="162"/>
      <c r="BJ23" s="162"/>
      <c r="BK23" s="63"/>
      <c r="BL23" s="63"/>
      <c r="BM23" s="63"/>
      <c r="BN23" s="63"/>
      <c r="BO23" s="63"/>
      <c r="BP23" s="63"/>
    </row>
    <row r="24" spans="1:68">
      <c r="A24" s="160" t="s">
        <v>224</v>
      </c>
      <c r="B24" s="160"/>
      <c r="C24" s="160"/>
      <c r="D24" s="160"/>
      <c r="E24" s="160"/>
      <c r="F24" s="160"/>
      <c r="G24" s="158"/>
      <c r="H24" s="160" t="s">
        <v>225</v>
      </c>
      <c r="I24" s="160"/>
      <c r="J24" s="160"/>
      <c r="K24" s="160"/>
      <c r="L24" s="160"/>
      <c r="M24" s="160"/>
      <c r="N24" s="158"/>
      <c r="O24" s="160" t="s">
        <v>226</v>
      </c>
      <c r="P24" s="160"/>
      <c r="Q24" s="160"/>
      <c r="R24" s="160"/>
      <c r="S24" s="160"/>
      <c r="T24" s="160"/>
      <c r="U24" s="158"/>
      <c r="V24" s="160" t="s">
        <v>227</v>
      </c>
      <c r="W24" s="160"/>
      <c r="X24" s="160"/>
      <c r="Y24" s="160"/>
      <c r="Z24" s="160"/>
      <c r="AA24" s="160"/>
      <c r="AB24" s="158"/>
      <c r="AC24" s="160" t="s">
        <v>228</v>
      </c>
      <c r="AD24" s="160"/>
      <c r="AE24" s="160"/>
      <c r="AF24" s="160"/>
      <c r="AG24" s="160"/>
      <c r="AH24" s="160"/>
      <c r="AI24" s="158"/>
      <c r="AJ24" s="160" t="s">
        <v>229</v>
      </c>
      <c r="AK24" s="160"/>
      <c r="AL24" s="160"/>
      <c r="AM24" s="160"/>
      <c r="AN24" s="160"/>
      <c r="AO24" s="160"/>
      <c r="AP24" s="158"/>
      <c r="AQ24" s="160" t="s">
        <v>230</v>
      </c>
      <c r="AR24" s="160"/>
      <c r="AS24" s="160"/>
      <c r="AT24" s="160"/>
      <c r="AU24" s="160"/>
      <c r="AV24" s="160"/>
      <c r="AW24" s="158"/>
      <c r="AX24" s="160" t="s">
        <v>231</v>
      </c>
      <c r="AY24" s="160"/>
      <c r="AZ24" s="160"/>
      <c r="BA24" s="160"/>
      <c r="BB24" s="160"/>
      <c r="BC24" s="160"/>
      <c r="BD24" s="158"/>
      <c r="BE24" s="160" t="s">
        <v>232</v>
      </c>
      <c r="BF24" s="160"/>
      <c r="BG24" s="160"/>
      <c r="BH24" s="160"/>
      <c r="BI24" s="160"/>
      <c r="BJ24" s="160"/>
      <c r="BK24" s="63"/>
      <c r="BL24" s="63"/>
      <c r="BM24" s="63"/>
      <c r="BN24" s="63"/>
      <c r="BO24" s="63"/>
      <c r="BP24" s="63"/>
    </row>
    <row r="25" spans="1:68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  <c r="BK25" s="63"/>
      <c r="BL25" s="63"/>
      <c r="BM25" s="63"/>
      <c r="BN25" s="63"/>
      <c r="BO25" s="63"/>
      <c r="BP25" s="63"/>
    </row>
    <row r="26" spans="1:68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57.2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0.8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0.6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6.4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1.1000000000000001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290.7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5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1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1.3</v>
      </c>
      <c r="BK26" s="63"/>
      <c r="BL26" s="63"/>
      <c r="BM26" s="63"/>
      <c r="BN26" s="63"/>
      <c r="BO26" s="63"/>
      <c r="BP26" s="63"/>
    </row>
    <row r="27" spans="1:68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63"/>
      <c r="BL27" s="63"/>
      <c r="BM27" s="63"/>
      <c r="BN27" s="63"/>
      <c r="BO27" s="63"/>
      <c r="BP27" s="63"/>
    </row>
    <row r="28" spans="1:68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63"/>
      <c r="BL28" s="63"/>
      <c r="BM28" s="63"/>
      <c r="BN28" s="63"/>
      <c r="BO28" s="63"/>
      <c r="BP28" s="63"/>
    </row>
    <row r="29" spans="1:68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63"/>
      <c r="BL29" s="63"/>
      <c r="BM29" s="63"/>
      <c r="BN29" s="63"/>
      <c r="BO29" s="63"/>
      <c r="BP29" s="63"/>
    </row>
    <row r="30" spans="1:68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63"/>
      <c r="BL30" s="63"/>
      <c r="BM30" s="63"/>
      <c r="BN30" s="63"/>
      <c r="BO30" s="63"/>
      <c r="BP30" s="63"/>
    </row>
    <row r="31" spans="1:68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63"/>
      <c r="BL31" s="63"/>
      <c r="BM31" s="63"/>
      <c r="BN31" s="63"/>
      <c r="BO31" s="63"/>
      <c r="BP31" s="63"/>
    </row>
    <row r="32" spans="1:68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63"/>
      <c r="BL32" s="63"/>
      <c r="BM32" s="63"/>
      <c r="BN32" s="63"/>
      <c r="BO32" s="63"/>
      <c r="BP32" s="63"/>
    </row>
    <row r="33" spans="1:68">
      <c r="A33" s="162" t="s">
        <v>234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160" t="s">
        <v>235</v>
      </c>
      <c r="B34" s="160"/>
      <c r="C34" s="160"/>
      <c r="D34" s="160"/>
      <c r="E34" s="160"/>
      <c r="F34" s="160"/>
      <c r="G34" s="158"/>
      <c r="H34" s="160" t="s">
        <v>236</v>
      </c>
      <c r="I34" s="160"/>
      <c r="J34" s="160"/>
      <c r="K34" s="160"/>
      <c r="L34" s="160"/>
      <c r="M34" s="160"/>
      <c r="N34" s="158"/>
      <c r="O34" s="160" t="s">
        <v>237</v>
      </c>
      <c r="P34" s="160"/>
      <c r="Q34" s="160"/>
      <c r="R34" s="160"/>
      <c r="S34" s="160"/>
      <c r="T34" s="160"/>
      <c r="U34" s="158"/>
      <c r="V34" s="160" t="s">
        <v>238</v>
      </c>
      <c r="W34" s="160"/>
      <c r="X34" s="160"/>
      <c r="Y34" s="160"/>
      <c r="Z34" s="160"/>
      <c r="AA34" s="160"/>
      <c r="AB34" s="158"/>
      <c r="AC34" s="160" t="s">
        <v>239</v>
      </c>
      <c r="AD34" s="160"/>
      <c r="AE34" s="160"/>
      <c r="AF34" s="160"/>
      <c r="AG34" s="160"/>
      <c r="AH34" s="160"/>
      <c r="AI34" s="158"/>
      <c r="AJ34" s="160" t="s">
        <v>240</v>
      </c>
      <c r="AK34" s="160"/>
      <c r="AL34" s="160"/>
      <c r="AM34" s="160"/>
      <c r="AN34" s="160"/>
      <c r="AO34" s="160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63"/>
      <c r="BL34" s="63"/>
      <c r="BM34" s="63"/>
      <c r="BN34" s="63"/>
      <c r="BO34" s="63"/>
      <c r="BP34" s="63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63"/>
      <c r="BL35" s="63"/>
      <c r="BM35" s="63"/>
      <c r="BN35" s="63"/>
      <c r="BO35" s="63"/>
      <c r="BP35" s="63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220.8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531.5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3006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1342.6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92.6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51.3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63"/>
      <c r="BL36" s="63"/>
      <c r="BM36" s="63"/>
      <c r="BN36" s="63"/>
      <c r="BO36" s="63"/>
      <c r="BP36" s="63"/>
    </row>
    <row r="37" spans="1:68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63"/>
      <c r="BL37" s="63"/>
      <c r="BM37" s="63"/>
      <c r="BN37" s="63"/>
      <c r="BO37" s="63"/>
      <c r="BP37" s="63"/>
    </row>
    <row r="38" spans="1:68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63"/>
      <c r="BL38" s="63"/>
      <c r="BM38" s="63"/>
      <c r="BN38" s="63"/>
      <c r="BO38" s="63"/>
      <c r="BP38" s="63"/>
    </row>
    <row r="39" spans="1:68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63"/>
      <c r="BL39" s="63"/>
      <c r="BM39" s="63"/>
      <c r="BN39" s="63"/>
      <c r="BO39" s="63"/>
      <c r="BP39" s="63"/>
    </row>
    <row r="40" spans="1:68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63"/>
      <c r="BL40" s="63"/>
      <c r="BM40" s="63"/>
      <c r="BN40" s="63"/>
      <c r="BO40" s="63"/>
      <c r="BP40" s="63"/>
    </row>
    <row r="41" spans="1:68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63"/>
      <c r="BL41" s="63"/>
      <c r="BM41" s="63"/>
      <c r="BN41" s="63"/>
      <c r="BO41" s="63"/>
      <c r="BP41" s="63"/>
    </row>
    <row r="42" spans="1:68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63"/>
      <c r="BL42" s="63"/>
      <c r="BM42" s="63"/>
      <c r="BN42" s="63"/>
      <c r="BO42" s="63"/>
      <c r="BP42" s="63"/>
    </row>
    <row r="43" spans="1:68">
      <c r="A43" s="162" t="s">
        <v>241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63"/>
      <c r="BL43" s="63"/>
      <c r="BM43" s="63"/>
      <c r="BN43" s="63"/>
      <c r="BO43" s="63"/>
      <c r="BP43" s="63"/>
    </row>
    <row r="44" spans="1:68">
      <c r="A44" s="160" t="s">
        <v>242</v>
      </c>
      <c r="B44" s="160"/>
      <c r="C44" s="160"/>
      <c r="D44" s="160"/>
      <c r="E44" s="160"/>
      <c r="F44" s="160"/>
      <c r="G44" s="158"/>
      <c r="H44" s="160" t="s">
        <v>243</v>
      </c>
      <c r="I44" s="160"/>
      <c r="J44" s="160"/>
      <c r="K44" s="160"/>
      <c r="L44" s="160"/>
      <c r="M44" s="160"/>
      <c r="N44" s="158"/>
      <c r="O44" s="160" t="s">
        <v>244</v>
      </c>
      <c r="P44" s="160"/>
      <c r="Q44" s="160"/>
      <c r="R44" s="160"/>
      <c r="S44" s="160"/>
      <c r="T44" s="160"/>
      <c r="U44" s="158"/>
      <c r="V44" s="160" t="s">
        <v>245</v>
      </c>
      <c r="W44" s="160"/>
      <c r="X44" s="160"/>
      <c r="Y44" s="160"/>
      <c r="Z44" s="160"/>
      <c r="AA44" s="160"/>
      <c r="AB44" s="158"/>
      <c r="AC44" s="160" t="s">
        <v>246</v>
      </c>
      <c r="AD44" s="160"/>
      <c r="AE44" s="160"/>
      <c r="AF44" s="160"/>
      <c r="AG44" s="160"/>
      <c r="AH44" s="160"/>
      <c r="AI44" s="158"/>
      <c r="AJ44" s="160" t="s">
        <v>247</v>
      </c>
      <c r="AK44" s="160"/>
      <c r="AL44" s="160"/>
      <c r="AM44" s="160"/>
      <c r="AN44" s="160"/>
      <c r="AO44" s="160"/>
      <c r="AP44" s="158"/>
      <c r="AQ44" s="160" t="s">
        <v>248</v>
      </c>
      <c r="AR44" s="160"/>
      <c r="AS44" s="160"/>
      <c r="AT44" s="160"/>
      <c r="AU44" s="160"/>
      <c r="AV44" s="160"/>
      <c r="AW44" s="158"/>
      <c r="AX44" s="160" t="s">
        <v>249</v>
      </c>
      <c r="AY44" s="160"/>
      <c r="AZ44" s="160"/>
      <c r="BA44" s="160"/>
      <c r="BB44" s="160"/>
      <c r="BC44" s="160"/>
      <c r="BD44" s="158"/>
      <c r="BE44" s="160" t="s">
        <v>250</v>
      </c>
      <c r="BF44" s="160"/>
      <c r="BG44" s="160"/>
      <c r="BH44" s="160"/>
      <c r="BI44" s="160"/>
      <c r="BJ44" s="160"/>
      <c r="BK44" s="63"/>
      <c r="BL44" s="63"/>
      <c r="BM44" s="63"/>
      <c r="BN44" s="63"/>
      <c r="BO44" s="63"/>
      <c r="BP44" s="63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  <c r="BK45" s="63"/>
      <c r="BL45" s="63"/>
      <c r="BM45" s="63"/>
      <c r="BN45" s="63"/>
      <c r="BO45" s="63"/>
      <c r="BP45" s="63"/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6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5.4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246.3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1.8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49.9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41.2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  <c r="BK46" s="63"/>
      <c r="BL46" s="63"/>
      <c r="BM46" s="63"/>
      <c r="BN46" s="63"/>
      <c r="BO46" s="63"/>
      <c r="BP46" s="6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62</v>
      </c>
      <c r="E2" s="64">
        <v>905.31790000000001</v>
      </c>
      <c r="F2" s="64">
        <v>155.81522000000001</v>
      </c>
      <c r="G2" s="64">
        <v>16.229403000000001</v>
      </c>
      <c r="H2" s="64">
        <v>6.9542922999999996</v>
      </c>
      <c r="I2" s="64">
        <v>9.2751110000000008</v>
      </c>
      <c r="J2" s="64">
        <v>31.272217000000001</v>
      </c>
      <c r="K2" s="64">
        <v>17.221281000000001</v>
      </c>
      <c r="L2" s="64">
        <v>14.050936</v>
      </c>
      <c r="M2" s="64">
        <v>10.902168</v>
      </c>
      <c r="N2" s="64">
        <v>0.84553860000000003</v>
      </c>
      <c r="O2" s="64">
        <v>5.8589719999999996</v>
      </c>
      <c r="P2" s="64">
        <v>340.78480000000002</v>
      </c>
      <c r="Q2" s="64">
        <v>11.925871000000001</v>
      </c>
      <c r="R2" s="64">
        <v>285.21820000000002</v>
      </c>
      <c r="S2" s="64">
        <v>53.523113000000002</v>
      </c>
      <c r="T2" s="64">
        <v>2780.3413</v>
      </c>
      <c r="U2" s="64">
        <v>1.5038966</v>
      </c>
      <c r="V2" s="64">
        <v>7.8493484999999996</v>
      </c>
      <c r="W2" s="64">
        <v>170.11069000000001</v>
      </c>
      <c r="X2" s="64">
        <v>57.195793000000002</v>
      </c>
      <c r="Y2" s="64">
        <v>0.82011694000000002</v>
      </c>
      <c r="Z2" s="64">
        <v>0.63869549999999997</v>
      </c>
      <c r="AA2" s="64">
        <v>6.4208340000000002</v>
      </c>
      <c r="AB2" s="64">
        <v>1.0759213000000001</v>
      </c>
      <c r="AC2" s="64">
        <v>290.67559999999997</v>
      </c>
      <c r="AD2" s="64">
        <v>4.9821815000000003</v>
      </c>
      <c r="AE2" s="64">
        <v>0.96048599999999995</v>
      </c>
      <c r="AF2" s="64">
        <v>1.3340019000000001</v>
      </c>
      <c r="AG2" s="64">
        <v>220.78781000000001</v>
      </c>
      <c r="AH2" s="64">
        <v>106.168755</v>
      </c>
      <c r="AI2" s="64">
        <v>114.61906</v>
      </c>
      <c r="AJ2" s="64">
        <v>531.52746999999999</v>
      </c>
      <c r="AK2" s="64">
        <v>3005.9688000000001</v>
      </c>
      <c r="AL2" s="64">
        <v>92.632819999999995</v>
      </c>
      <c r="AM2" s="64">
        <v>1342.5564999999999</v>
      </c>
      <c r="AN2" s="64">
        <v>51.251475999999997</v>
      </c>
      <c r="AO2" s="64">
        <v>6.048165</v>
      </c>
      <c r="AP2" s="64">
        <v>4.4548480000000001</v>
      </c>
      <c r="AQ2" s="64">
        <v>1.5933174999999999</v>
      </c>
      <c r="AR2" s="64">
        <v>5.3677086999999997</v>
      </c>
      <c r="AS2" s="64">
        <v>246.30833000000001</v>
      </c>
      <c r="AT2" s="64">
        <v>5.9600775E-3</v>
      </c>
      <c r="AU2" s="64">
        <v>1.7856425</v>
      </c>
      <c r="AV2" s="64">
        <v>49.862000000000002</v>
      </c>
      <c r="AW2" s="64">
        <v>41.194941999999998</v>
      </c>
      <c r="AX2" s="64">
        <v>4.4553339999999997E-2</v>
      </c>
      <c r="AY2" s="64">
        <v>0.39347739999999998</v>
      </c>
      <c r="AZ2" s="64">
        <v>108.63376</v>
      </c>
      <c r="BA2" s="64">
        <v>22.709983999999999</v>
      </c>
      <c r="BB2" s="64">
        <v>7.826041</v>
      </c>
      <c r="BC2" s="64">
        <v>9.2428570000000008</v>
      </c>
      <c r="BD2" s="64">
        <v>5.6324399999999999</v>
      </c>
      <c r="BE2" s="64">
        <v>0.15824637</v>
      </c>
      <c r="BF2" s="64">
        <v>1.0290786000000001</v>
      </c>
      <c r="BG2" s="64">
        <v>2.7754896000000001E-3</v>
      </c>
      <c r="BH2" s="64">
        <v>1.3660353E-2</v>
      </c>
      <c r="BI2" s="64">
        <v>1.0195619E-2</v>
      </c>
      <c r="BJ2" s="64">
        <v>3.5913675999999999E-2</v>
      </c>
      <c r="BK2" s="64">
        <v>2.1349920000000001E-4</v>
      </c>
      <c r="BL2" s="64">
        <v>0.16997472999999999</v>
      </c>
      <c r="BM2" s="64">
        <v>2.1949222000000002</v>
      </c>
      <c r="BN2" s="64">
        <v>0.59674174000000002</v>
      </c>
      <c r="BO2" s="64">
        <v>32.745469999999997</v>
      </c>
      <c r="BP2" s="64">
        <v>6.6106977000000002</v>
      </c>
      <c r="BQ2" s="64">
        <v>10.219336999999999</v>
      </c>
      <c r="BR2" s="64">
        <v>36.273743000000003</v>
      </c>
      <c r="BS2" s="64">
        <v>13.337785</v>
      </c>
      <c r="BT2" s="64">
        <v>7.1853414000000004</v>
      </c>
      <c r="BU2" s="64">
        <v>2.7413609999999999E-3</v>
      </c>
      <c r="BV2" s="64">
        <v>1.7272057E-2</v>
      </c>
      <c r="BW2" s="64">
        <v>0.46699180000000001</v>
      </c>
      <c r="BX2" s="64">
        <v>0.65482706000000002</v>
      </c>
      <c r="BY2" s="64">
        <v>7.2421975E-2</v>
      </c>
      <c r="BZ2" s="64">
        <v>1.0984198000000001E-3</v>
      </c>
      <c r="CA2" s="64">
        <v>0.27614722000000003</v>
      </c>
      <c r="CB2" s="64">
        <v>2.0036691999999998E-2</v>
      </c>
      <c r="CC2" s="64">
        <v>6.9206459999999997E-2</v>
      </c>
      <c r="CD2" s="64">
        <v>0.69845299999999999</v>
      </c>
      <c r="CE2" s="64">
        <v>1.1474379999999999E-2</v>
      </c>
      <c r="CF2" s="64">
        <v>1.7503459999999998E-2</v>
      </c>
      <c r="CG2" s="64">
        <v>0</v>
      </c>
      <c r="CH2" s="64">
        <v>1.5478156999999999E-3</v>
      </c>
      <c r="CI2" s="64">
        <v>4.6815999999999998E-7</v>
      </c>
      <c r="CJ2" s="64">
        <v>1.6000026000000001</v>
      </c>
      <c r="CK2" s="64">
        <v>2.3027845000000002E-3</v>
      </c>
      <c r="CL2" s="64">
        <v>0.10794098000000001</v>
      </c>
      <c r="CM2" s="64">
        <v>2.0365014000000001</v>
      </c>
      <c r="CN2" s="64">
        <v>1122.4513999999999</v>
      </c>
      <c r="CO2" s="64">
        <v>1920.6873000000001</v>
      </c>
      <c r="CP2" s="64">
        <v>958.58545000000004</v>
      </c>
      <c r="CQ2" s="64">
        <v>412.40969999999999</v>
      </c>
      <c r="CR2" s="64">
        <v>200.10834</v>
      </c>
      <c r="CS2" s="64">
        <v>292.46805000000001</v>
      </c>
      <c r="CT2" s="64">
        <v>1070.6002000000001</v>
      </c>
      <c r="CU2" s="64">
        <v>590.89624000000003</v>
      </c>
      <c r="CV2" s="64">
        <v>910.81537000000003</v>
      </c>
      <c r="CW2" s="64">
        <v>643.21389999999997</v>
      </c>
      <c r="CX2" s="64">
        <v>187.63167999999999</v>
      </c>
      <c r="CY2" s="64">
        <v>1530.9637</v>
      </c>
      <c r="CZ2" s="64">
        <v>652.19542999999999</v>
      </c>
      <c r="DA2" s="64">
        <v>1537.1222</v>
      </c>
      <c r="DB2" s="64">
        <v>1674.9589000000001</v>
      </c>
      <c r="DC2" s="64">
        <v>2008.6243999999999</v>
      </c>
      <c r="DD2" s="64">
        <v>3121.9967999999999</v>
      </c>
      <c r="DE2" s="64">
        <v>651.43889999999999</v>
      </c>
      <c r="DF2" s="64">
        <v>2018.1509000000001</v>
      </c>
      <c r="DG2" s="64">
        <v>721.70709999999997</v>
      </c>
      <c r="DH2" s="64">
        <v>31.038011999999998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22.709983999999999</v>
      </c>
      <c r="B6">
        <f>BB2</f>
        <v>7.826041</v>
      </c>
      <c r="C6">
        <f>BC2</f>
        <v>9.2428570000000008</v>
      </c>
      <c r="D6">
        <f>BD2</f>
        <v>5.6324399999999999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0" sqref="L2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21295</v>
      </c>
      <c r="C2" s="56">
        <f ca="1">YEAR(TODAY())-YEAR(B2)+IF(TODAY()&gt;=DATE(YEAR(TODAY()),MONTH(B2),DAY(B2)),0,-1)</f>
        <v>62</v>
      </c>
      <c r="E2" s="52">
        <v>161.9</v>
      </c>
      <c r="F2" s="53" t="s">
        <v>39</v>
      </c>
      <c r="G2" s="52">
        <v>50.9</v>
      </c>
      <c r="H2" s="51" t="s">
        <v>41</v>
      </c>
      <c r="I2" s="71">
        <f>ROUND(G3/E3^2,1)</f>
        <v>19.399999999999999</v>
      </c>
    </row>
    <row r="3" spans="1:9">
      <c r="E3" s="51">
        <f>E2/100</f>
        <v>1.619</v>
      </c>
      <c r="F3" s="51" t="s">
        <v>40</v>
      </c>
      <c r="G3" s="51">
        <f>G2</f>
        <v>50.9</v>
      </c>
      <c r="H3" s="51" t="s">
        <v>41</v>
      </c>
      <c r="I3" s="71"/>
    </row>
    <row r="4" spans="1:9">
      <c r="A4" t="s">
        <v>273</v>
      </c>
    </row>
    <row r="5" spans="1:9">
      <c r="B5" s="60">
        <v>44168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서명자, ID : H1900538)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22일 16:07:06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>
      <c r="A5" s="6"/>
      <c r="B5" s="74" t="s">
        <v>275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>
      <c r="C10" s="84" t="s">
        <v>30</v>
      </c>
      <c r="D10" s="84"/>
      <c r="E10" s="85"/>
      <c r="F10" s="88">
        <f>'개인정보 및 신체계측 입력'!B5</f>
        <v>44168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>
      <c r="C12" s="84" t="s">
        <v>32</v>
      </c>
      <c r="D12" s="84"/>
      <c r="E12" s="85"/>
      <c r="F12" s="93">
        <f ca="1">'개인정보 및 신체계측 입력'!C2</f>
        <v>62</v>
      </c>
      <c r="G12" s="93"/>
      <c r="H12" s="93"/>
      <c r="I12" s="93"/>
      <c r="K12" s="122">
        <f>'개인정보 및 신체계측 입력'!E2</f>
        <v>161.9</v>
      </c>
      <c r="L12" s="123"/>
      <c r="M12" s="116">
        <f>'개인정보 및 신체계측 입력'!G2</f>
        <v>50.9</v>
      </c>
      <c r="N12" s="117"/>
      <c r="O12" s="112" t="s">
        <v>271</v>
      </c>
      <c r="P12" s="106"/>
      <c r="Q12" s="89">
        <f>'개인정보 및 신체계측 입력'!I2</f>
        <v>19.399999999999999</v>
      </c>
      <c r="R12" s="89"/>
      <c r="S12" s="89"/>
    </row>
    <row r="13" spans="1:19" ht="18" customHeight="1" thickBot="1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>
      <c r="C14" s="86" t="s">
        <v>31</v>
      </c>
      <c r="D14" s="86"/>
      <c r="E14" s="87"/>
      <c r="F14" s="90" t="str">
        <f>MID('DRIs DATA'!B1,28,3)</f>
        <v>서명자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76.599999999999994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8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15.4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0.6</v>
      </c>
      <c r="P69" s="80"/>
      <c r="Q69" s="37" t="s">
        <v>54</v>
      </c>
      <c r="R69" s="35"/>
      <c r="S69" s="35"/>
      <c r="T69" s="6"/>
    </row>
    <row r="70" spans="2:21" ht="18" customHeight="1" thickBot="1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13.7</v>
      </c>
      <c r="L72" s="36" t="s">
        <v>53</v>
      </c>
      <c r="M72" s="36">
        <f>ROUND('DRIs DATA'!K8,1)</f>
        <v>8.8000000000000007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>
      <c r="B94" s="157" t="s">
        <v>171</v>
      </c>
      <c r="C94" s="155"/>
      <c r="D94" s="155"/>
      <c r="E94" s="155"/>
      <c r="F94" s="153">
        <f>ROUND('DRIs DATA'!F16/'DRIs DATA'!C16*100,2)</f>
        <v>38.03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65</v>
      </c>
      <c r="R94" s="155" t="s">
        <v>167</v>
      </c>
      <c r="S94" s="155"/>
      <c r="T94" s="15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>
      <c r="B121" s="43" t="s">
        <v>171</v>
      </c>
      <c r="C121" s="16"/>
      <c r="D121" s="16"/>
      <c r="E121" s="15"/>
      <c r="F121" s="153">
        <f>ROUND('DRIs DATA'!F26/'DRIs DATA'!C26*100,2)</f>
        <v>57.2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73.33</v>
      </c>
      <c r="R121" s="155" t="s">
        <v>166</v>
      </c>
      <c r="S121" s="155"/>
      <c r="T121" s="15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5.75" thickBot="1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>
      <c r="B172" s="42" t="s">
        <v>171</v>
      </c>
      <c r="C172" s="20"/>
      <c r="D172" s="20"/>
      <c r="E172" s="6"/>
      <c r="F172" s="153">
        <f>ROUND('DRIs DATA'!F36/'DRIs DATA'!C36*100,2)</f>
        <v>27.6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200.4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>
      <c r="B197" s="42" t="s">
        <v>171</v>
      </c>
      <c r="C197" s="20"/>
      <c r="D197" s="20"/>
      <c r="E197" s="6"/>
      <c r="F197" s="153">
        <f>ROUND('DRIs DATA'!F46/'DRIs DATA'!C46*100,2)</f>
        <v>60</v>
      </c>
      <c r="G197" s="153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>
      <c r="K205" s="10"/>
    </row>
    <row r="206" spans="2:20" ht="18" customHeight="1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2021-01-22T07:15:09Z</dcterms:modified>
</cp:coreProperties>
</file>