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1360" windowHeight="1198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<sst xmlns="http://schemas.openxmlformats.org/spreadsheetml/2006/main" count="692" uniqueCount="344">
  <si>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</si>
  <si>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</si>
  <si>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</si>
  <si>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</si>
  <si>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</si>
  <si>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</si>
  <si>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</si>
  <si>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</si>
  <si>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</si>
  <si>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</si>
  <si>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</si>
  <si>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</si>
  <si>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</si>
  <si>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</si>
  <si>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</si>
  <si>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</si>
  <si>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</si>
  <si>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</si>
  <si>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</si>
  <si>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</si>
  <si>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</si>
  <si>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</si>
  <si>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</si>
  <si>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</si>
  <si>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</si>
  <si>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</si>
  <si>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</si>
  <si>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</si>
  <si>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</si>
  <si>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</si>
  <si>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</si>
  <si>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</si>
  <si>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</si>
  <si>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</si>
  <si>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</si>
  <si>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</si>
  <si>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</si>
  <si>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</si>
  <si>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</si>
  <si>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</si>
  <si>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</si>
  <si>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</si>
  <si>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</si>
  <si>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</si>
  <si>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</si>
  <si>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</si>
  <si>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</si>
  <si>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</si>
  <si>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</si>
  <si>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</si>
  <si>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</si>
  <si>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</si>
  <si>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</si>
  <si>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</si>
  <si>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</si>
  <si>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</si>
  <si>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</si>
  <si>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</si>
  <si>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</si>
  <si>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</si>
  <si>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</si>
  <si>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</si>
  <si>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</si>
  <si>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</si>
  <si>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</si>
  <si>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</si>
  <si>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</si>
  <si>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</si>
  <si>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</si>
  <si>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</si>
  <si>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</si>
  <si>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</si>
  <si>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</si>
  <si>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</si>
  <si>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</si>
  <si>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</si>
  <si>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</si>
  <si>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</si>
  <si>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</si>
  <si>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</si>
  <si>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</si>
  <si>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</si>
  <si>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</si>
  <si>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</si>
  <si>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</si>
  <si>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</si>
  <si>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</si>
  <si>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</si>
  <si>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</si>
  <si>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</si>
  <si>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</si>
  <si>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</si>
  <si>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</si>
  <si>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</si>
  <si>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</si>
  <si>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</si>
  <si>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</si>
  <si>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</si>
  <si>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</si>
  <si>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</si>
  <si>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</si>
  <si>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</si>
  <si>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</si>
  <si>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</si>
  <si>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</si>
  <si>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</si>
  <si>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</si>
  <si>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</si>
  <si>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</si>
  <si>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</si>
  <si>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</si>
  <si>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</si>
  <si>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</si>
  <si>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</si>
  <si>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</si>
  <si>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</si>
  <si>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</si>
  <si>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</si>
  <si>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</si>
  <si>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</si>
  <si>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</si>
  <si>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</si>
  <si>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</si>
  <si>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</si>
  <si>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</si>
  <si>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</si>
  <si>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</si>
  <si>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</si>
  <si>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</si>
  <si>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</si>
  <si>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</si>
  <si>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</si>
  <si>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</si>
  <si>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</si>
  <si>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</si>
  <si>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</si>
  <si>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</si>
  <si>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</si>
  <si>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</si>
  <si>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</si>
  <si>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</si>
  <si>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</si>
  <si>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</si>
  <si>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</si>
  <si>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</si>
  <si>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</si>
  <si>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</si>
  <si>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</si>
  <si>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</si>
  <si>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</si>
  <si>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</si>
  <si>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</si>
  <si>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</si>
  <si>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</si>
  <si>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</si>
  <si>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</si>
  <si>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</si>
  <si>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</si>
  <si>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</si>
  <si>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</si>
  <si>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</si>
  <si>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</si>
  <si>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</si>
  <si>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</si>
  <si>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</si>
  <si>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</si>
  <si>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</si>
  <si>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</si>
  <si>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</si>
  <si>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</si>
  <si>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</si>
  <si>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</si>
  <si>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</si>
  <si>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</si>
  <si>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</si>
  <si>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</si>
  <si>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</si>
  <si>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</si>
  <si>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</si>
  <si>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</si>
  <si>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</si>
  <si>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</si>
  <si>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</si>
  <si>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</si>
  <si>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</si>
  <si>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</si>
  <si>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</si>
  <si>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</si>
  <si>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</si>
  <si>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</si>
  <si>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</si>
  <si>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</si>
  <si>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</si>
  <si>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</si>
  <si>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</si>
  <si>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</si>
  <si>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</si>
  <si>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</si>
  <si>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</si>
  <si>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</si>
  <si>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</si>
  <si>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</si>
  <si>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</si>
  <si>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</si>
  <si>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</si>
  <si>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</si>
  <si>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</si>
  <si>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</si>
  <si>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</si>
  <si>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</si>
  <si>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</si>
  <si>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</si>
  <si>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</si>
  <si>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</si>
  <si>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</si>
  <si>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</si>
  <si>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</si>
  <si>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</si>
  <si>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</si>
  <si>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</si>
  <si>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</si>
  <si>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</si>
  <si>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</si>
  <si>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</si>
  <si>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</si>
  <si>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</si>
  <si>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</si>
  <si>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</si>
  <si>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</si>
  <si>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</si>
  <si>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</si>
  <si>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</si>
  <si>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</si>
  <si>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</si>
  <si>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</si>
  <si>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</si>
  <si>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</si>
  <si>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</si>
  <si>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</si>
  <si>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</si>
  <si>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</si>
  <si>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</si>
  <si>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</si>
  <si>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</si>
  <si>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</si>
  <si>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</si>
  <si>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</si>
  <si>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</si>
  <si>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</si>
  <si>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</si>
  <si>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</si>
  <si>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</si>
  <si>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</si>
  <si>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</si>
  <si>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</si>
  <si>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</si>
  <si>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</si>
  <si>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</si>
  <si>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</si>
  <si>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</si>
  <si>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</si>
  <si>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</si>
  <si>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</si>
  <si>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</si>
  <si>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</si>
  <si>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</si>
  <si>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</si>
  <si>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</si>
  <si>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</si>
  <si>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</si>
  <si>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</si>
  <si>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</si>
  <si>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</si>
  <si>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</si>
  <si>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</si>
  <si>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</si>
  <si>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</si>
  <si>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</si>
  <si>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</si>
  <si>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</si>
  <si>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</si>
  <si>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</si>
  <si>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</si>
  <si>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</si>
  <si>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</si>
  <si>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</si>
  <si>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나트륨</t>
    <phoneticPr fontId="1" type="noConversion"/>
  </si>
  <si>
    <t>셀레늄</t>
    <phoneticPr fontId="1" type="noConversion"/>
  </si>
  <si>
    <t>몰리브덴</t>
    <phoneticPr fontId="1" type="noConversion"/>
  </si>
  <si>
    <t>M</t>
  </si>
  <si>
    <t>H1900539</t>
  </si>
  <si>
    <t>장준환</t>
  </si>
  <si>
    <t>정보</t>
    <phoneticPr fontId="1" type="noConversion"/>
  </si>
  <si>
    <t>(설문지 : FFQ 95문항 설문지, 사용자 : 장준환, ID : H1900539)</t>
  </si>
  <si>
    <t>출력시각</t>
    <phoneticPr fontId="1" type="noConversion"/>
  </si>
  <si>
    <t>2021년 02월 01일 11:09:34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</si>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</sst>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74.389439999999993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3016"/>
        <c:axId val="579798504"/>
      </c:barChart>
      <c:catAx>
        <c:axId val="5797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8504"/>
        <c:crosses val="autoZero"/>
        <c:auto val="1"/>
        <c:lblAlgn val="ctr"/>
        <c:lblOffset val="100"/>
        <c:noMultiLvlLbl val="0"/>
      </c:catAx>
      <c:valAx>
        <c:axId val="57979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2.8864991999999998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5560"/>
        <c:axId val="579805952"/>
      </c:barChart>
      <c:catAx>
        <c:axId val="57980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5952"/>
        <c:crosses val="autoZero"/>
        <c:auto val="1"/>
        <c:lblAlgn val="ctr"/>
        <c:lblOffset val="100"/>
        <c:noMultiLvlLbl val="0"/>
      </c:catAx>
      <c:valAx>
        <c:axId val="57980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2.1011057000000002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7520"/>
        <c:axId val="579807912"/>
      </c:barChart>
      <c:catAx>
        <c:axId val="57980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7912"/>
        <c:crosses val="autoZero"/>
        <c:auto val="1"/>
        <c:lblAlgn val="ctr"/>
        <c:lblOffset val="100"/>
        <c:noMultiLvlLbl val="0"/>
      </c:catAx>
      <c:valAx>
        <c:axId val="57980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1225.6962000000001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7824"/>
        <c:axId val="576940176"/>
      </c:barChart>
      <c:catAx>
        <c:axId val="57693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0176"/>
        <c:crosses val="autoZero"/>
        <c:auto val="1"/>
        <c:lblAlgn val="ctr"/>
        <c:lblOffset val="100"/>
        <c:noMultiLvlLbl val="0"/>
      </c:catAx>
      <c:valAx>
        <c:axId val="57694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3399.0810000000001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4296"/>
        <c:axId val="576937040"/>
      </c:barChart>
      <c:catAx>
        <c:axId val="5769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7040"/>
        <c:crosses val="autoZero"/>
        <c:auto val="1"/>
        <c:lblAlgn val="ctr"/>
        <c:lblOffset val="100"/>
        <c:noMultiLvlLbl val="0"/>
      </c:catAx>
      <c:valAx>
        <c:axId val="5769370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198.21043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2336"/>
        <c:axId val="576938608"/>
      </c:barChart>
      <c:catAx>
        <c:axId val="5769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8608"/>
        <c:crosses val="autoZero"/>
        <c:auto val="1"/>
        <c:lblAlgn val="ctr"/>
        <c:lblOffset val="100"/>
        <c:noMultiLvlLbl val="0"/>
      </c:catAx>
      <c:valAx>
        <c:axId val="57693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144.60445999999999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29592"/>
        <c:axId val="576941744"/>
      </c:barChart>
      <c:catAx>
        <c:axId val="57692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1744"/>
        <c:crosses val="autoZero"/>
        <c:auto val="1"/>
        <c:lblAlgn val="ctr"/>
        <c:lblOffset val="100"/>
        <c:noMultiLvlLbl val="0"/>
      </c:catAx>
      <c:valAx>
        <c:axId val="57694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2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11.940728999999999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6256"/>
        <c:axId val="576936648"/>
      </c:barChart>
      <c:catAx>
        <c:axId val="5769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6648"/>
        <c:crosses val="autoZero"/>
        <c:auto val="1"/>
        <c:lblAlgn val="ctr"/>
        <c:lblOffset val="100"/>
        <c:noMultiLvlLbl val="0"/>
      </c:catAx>
      <c:valAx>
        <c:axId val="57693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743.19979999999998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8216"/>
        <c:axId val="576939000"/>
      </c:barChart>
      <c:catAx>
        <c:axId val="57693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9000"/>
        <c:crosses val="autoZero"/>
        <c:auto val="1"/>
        <c:lblAlgn val="ctr"/>
        <c:lblOffset val="100"/>
        <c:noMultiLvlLbl val="0"/>
      </c:catAx>
      <c:valAx>
        <c:axId val="5769390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4.394903E-2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9392"/>
        <c:axId val="576935472"/>
      </c:barChart>
      <c:catAx>
        <c:axId val="57693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5472"/>
        <c:crosses val="autoZero"/>
        <c:auto val="1"/>
        <c:lblAlgn val="ctr"/>
        <c:lblOffset val="100"/>
        <c:noMultiLvlLbl val="0"/>
      </c:catAx>
      <c:valAx>
        <c:axId val="57693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2.8674746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0960"/>
        <c:axId val="576941352"/>
      </c:barChart>
      <c:catAx>
        <c:axId val="57694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1352"/>
        <c:crosses val="autoZero"/>
        <c:auto val="1"/>
        <c:lblAlgn val="ctr"/>
        <c:lblOffset val="100"/>
        <c:noMultiLvlLbl val="0"/>
      </c:catAx>
      <c:valAx>
        <c:axId val="57694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26.878146999999998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9288"/>
        <c:axId val="579797720"/>
      </c:barChart>
      <c:catAx>
        <c:axId val="57979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7720"/>
        <c:crosses val="autoZero"/>
        <c:auto val="1"/>
        <c:lblAlgn val="ctr"/>
        <c:lblOffset val="100"/>
        <c:noMultiLvlLbl val="0"/>
      </c:catAx>
      <c:valAx>
        <c:axId val="57979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257.45316000000003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3512"/>
        <c:axId val="576930376"/>
      </c:barChart>
      <c:catAx>
        <c:axId val="57693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0376"/>
        <c:crosses val="autoZero"/>
        <c:auto val="1"/>
        <c:lblAlgn val="ctr"/>
        <c:lblOffset val="100"/>
        <c:noMultiLvlLbl val="0"/>
      </c:catAx>
      <c:valAx>
        <c:axId val="576930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81.736729999999994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31552"/>
        <c:axId val="576931944"/>
      </c:barChart>
      <c:catAx>
        <c:axId val="57693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31944"/>
        <c:crosses val="autoZero"/>
        <c:auto val="1"/>
        <c:lblAlgn val="ctr"/>
        <c:lblOffset val="100"/>
        <c:noMultiLvlLbl val="0"/>
      </c:catAx>
      <c:valAx>
        <c:axId val="5769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5.7530000000000001</c:v>
                </c:pt>
                <c:pt idx="1">
                  <c:v>14.411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6943312"/>
        <c:axId val="576943704"/>
      </c:barChart>
      <c:catAx>
        <c:axId val="57694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3704"/>
        <c:crosses val="autoZero"/>
        <c:auto val="1"/>
        <c:lblAlgn val="ctr"/>
        <c:lblOffset val="100"/>
        <c:noMultiLvlLbl val="0"/>
      </c:catAx>
      <c:valAx>
        <c:axId val="57694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14.612522999999999</c:v>
                </c:pt>
                <c:pt idx="1">
                  <c:v>16.183389999999999</c:v>
                </c:pt>
                <c:pt idx="2">
                  <c:v>16.041426000000001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652.57510000000002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4880"/>
        <c:axId val="576945272"/>
      </c:barChart>
      <c:catAx>
        <c:axId val="57694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5272"/>
        <c:crosses val="autoZero"/>
        <c:auto val="1"/>
        <c:lblAlgn val="ctr"/>
        <c:lblOffset val="100"/>
        <c:noMultiLvlLbl val="0"/>
      </c:catAx>
      <c:valAx>
        <c:axId val="576945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18.788967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4096"/>
        <c:axId val="576944488"/>
      </c:barChart>
      <c:catAx>
        <c:axId val="5769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4488"/>
        <c:crosses val="autoZero"/>
        <c:auto val="1"/>
        <c:lblAlgn val="ctr"/>
        <c:lblOffset val="100"/>
        <c:noMultiLvlLbl val="0"/>
      </c:catAx>
      <c:valAx>
        <c:axId val="57694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62.915999999999997</c:v>
                </c:pt>
                <c:pt idx="1">
                  <c:v>15.055</c:v>
                </c:pt>
                <c:pt idx="2">
                  <c:v>22.029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6745104"/>
        <c:axId val="566740400"/>
      </c:barChart>
      <c:catAx>
        <c:axId val="56674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0400"/>
        <c:crosses val="autoZero"/>
        <c:auto val="1"/>
        <c:lblAlgn val="ctr"/>
        <c:lblOffset val="100"/>
        <c:noMultiLvlLbl val="0"/>
      </c:catAx>
      <c:valAx>
        <c:axId val="56674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1685.2383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7656"/>
        <c:axId val="566744320"/>
      </c:barChart>
      <c:catAx>
        <c:axId val="56673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4320"/>
        <c:crosses val="autoZero"/>
        <c:auto val="1"/>
        <c:lblAlgn val="ctr"/>
        <c:lblOffset val="100"/>
        <c:noMultiLvlLbl val="0"/>
      </c:catAx>
      <c:valAx>
        <c:axId val="56674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108.48599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8048"/>
        <c:axId val="566741184"/>
      </c:barChart>
      <c:catAx>
        <c:axId val="5667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1184"/>
        <c:crosses val="autoZero"/>
        <c:auto val="1"/>
        <c:lblAlgn val="ctr"/>
        <c:lblOffset val="100"/>
        <c:noMultiLvlLbl val="0"/>
      </c:catAx>
      <c:valAx>
        <c:axId val="56674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624.20543999999995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3536"/>
        <c:axId val="566743928"/>
      </c:barChart>
      <c:catAx>
        <c:axId val="56674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3928"/>
        <c:crosses val="autoZero"/>
        <c:auto val="1"/>
        <c:lblAlgn val="ctr"/>
        <c:lblOffset val="100"/>
        <c:noMultiLvlLbl val="0"/>
      </c:catAx>
      <c:valAx>
        <c:axId val="56674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4.7593220000000001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0464"/>
        <c:axId val="579796936"/>
      </c:barChart>
      <c:catAx>
        <c:axId val="57980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6936"/>
        <c:crosses val="autoZero"/>
        <c:auto val="1"/>
        <c:lblAlgn val="ctr"/>
        <c:lblOffset val="100"/>
        <c:noMultiLvlLbl val="0"/>
      </c:catAx>
      <c:valAx>
        <c:axId val="57979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5832.8509999999997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6872"/>
        <c:axId val="566741576"/>
      </c:barChart>
      <c:catAx>
        <c:axId val="56673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1576"/>
        <c:crosses val="autoZero"/>
        <c:auto val="1"/>
        <c:lblAlgn val="ctr"/>
        <c:lblOffset val="100"/>
        <c:noMultiLvlLbl val="0"/>
      </c:catAx>
      <c:valAx>
        <c:axId val="56674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18.198049999999999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36480"/>
        <c:axId val="566741968"/>
      </c:barChart>
      <c:catAx>
        <c:axId val="56673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1968"/>
        <c:crosses val="autoZero"/>
        <c:auto val="1"/>
        <c:lblAlgn val="ctr"/>
        <c:lblOffset val="100"/>
        <c:noMultiLvlLbl val="0"/>
      </c:catAx>
      <c:valAx>
        <c:axId val="56674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1.7424017000000001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747064"/>
        <c:axId val="566742752"/>
      </c:barChart>
      <c:catAx>
        <c:axId val="56674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742752"/>
        <c:crosses val="autoZero"/>
        <c:auto val="1"/>
        <c:lblAlgn val="ctr"/>
        <c:lblOffset val="100"/>
        <c:noMultiLvlLbl val="0"/>
      </c:catAx>
      <c:valAx>
        <c:axId val="56674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74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323.67203000000001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8112"/>
        <c:axId val="579793800"/>
      </c:barChart>
      <c:catAx>
        <c:axId val="5797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3800"/>
        <c:crosses val="autoZero"/>
        <c:auto val="1"/>
        <c:lblAlgn val="ctr"/>
        <c:lblOffset val="100"/>
        <c:noMultiLvlLbl val="0"/>
      </c:catAx>
      <c:valAx>
        <c:axId val="57979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1.6562588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9680"/>
        <c:axId val="579800856"/>
      </c:barChart>
      <c:catAx>
        <c:axId val="5797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0856"/>
        <c:crosses val="autoZero"/>
        <c:auto val="1"/>
        <c:lblAlgn val="ctr"/>
        <c:lblOffset val="100"/>
        <c:noMultiLvlLbl val="0"/>
      </c:catAx>
      <c:valAx>
        <c:axId val="57980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15.302913999999999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6544"/>
        <c:axId val="579802424"/>
      </c:barChart>
      <c:catAx>
        <c:axId val="5797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2424"/>
        <c:crosses val="autoZero"/>
        <c:auto val="1"/>
        <c:lblAlgn val="ctr"/>
        <c:lblOffset val="100"/>
        <c:noMultiLvlLbl val="0"/>
      </c:catAx>
      <c:valAx>
        <c:axId val="57980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1.7424017000000001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4384"/>
        <c:axId val="579802816"/>
      </c:barChart>
      <c:catAx>
        <c:axId val="5798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2816"/>
        <c:crosses val="autoZero"/>
        <c:auto val="1"/>
        <c:lblAlgn val="ctr"/>
        <c:lblOffset val="100"/>
        <c:noMultiLvlLbl val="0"/>
      </c:catAx>
      <c:valAx>
        <c:axId val="57980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622.19353999999998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3408"/>
        <c:axId val="579794192"/>
      </c:barChart>
      <c:catAx>
        <c:axId val="57979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4192"/>
        <c:crosses val="autoZero"/>
        <c:auto val="1"/>
        <c:lblAlgn val="ctr"/>
        <c:lblOffset val="100"/>
        <c:noMultiLvlLbl val="0"/>
      </c:catAx>
      <c:valAx>
        <c:axId val="57979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12.411225999999999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6152"/>
        <c:axId val="579806344"/>
      </c:barChart>
      <c:catAx>
        <c:axId val="5797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6344"/>
        <c:crosses val="autoZero"/>
        <c:auto val="1"/>
        <c:lblAlgn val="ctr"/>
        <c:lblOffset val="100"/>
        <c:noMultiLvlLbl val="0"/>
      </c:catAx>
      <c:valAx>
        <c:axId val="57980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장준환, ID : H1900539)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11:09:34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55</v>
      </c>
      <c r="B4" s="68"/>
      <c r="C4" s="68"/>
      <c r="D4" s="46"/>
      <c r="E4" s="70" t="s">
        <v>197</v>
      </c>
      <c r="F4" s="71"/>
      <c r="G4" s="71"/>
      <c r="H4" s="72"/>
      <c r="I4" s="46"/>
      <c r="J4" s="70" t="s">
        <v>198</v>
      </c>
      <c r="K4" s="71"/>
      <c r="L4" s="72"/>
      <c r="M4" s="46"/>
      <c r="N4" s="68" t="s">
        <v>199</v>
      </c>
      <c r="O4" s="68"/>
      <c r="P4" s="68"/>
      <c r="Q4" s="68"/>
      <c r="R4" s="68"/>
      <c r="S4" s="68"/>
      <c r="T4" s="46"/>
      <c r="U4" s="68" t="s">
        <v>200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2000</v>
      </c>
      <c r="C6" s="59">
        <f>'DRIs DATA 입력'!C6</f>
        <v>1685.2383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74.389439999999993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26.878146999999998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62.915999999999997</v>
      </c>
      <c r="G8" s="59">
        <f>'DRIs DATA 입력'!G8</f>
        <v>15.055</v>
      </c>
      <c r="H8" s="59">
        <f>'DRIs DATA 입력'!H8</f>
        <v>22.029</v>
      </c>
      <c r="I8" s="46"/>
      <c r="J8" s="59" t="s">
        <v>215</v>
      </c>
      <c r="K8" s="59">
        <f>'DRIs DATA 입력'!K8</f>
        <v>5.7530000000000001</v>
      </c>
      <c r="L8" s="59">
        <f>'DRIs DATA 입력'!L8</f>
        <v>14.411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217</v>
      </c>
      <c r="B14" s="68"/>
      <c r="C14" s="68"/>
      <c r="D14" s="68"/>
      <c r="E14" s="68"/>
      <c r="F14" s="68"/>
      <c r="G14" s="46"/>
      <c r="H14" s="68" t="s">
        <v>218</v>
      </c>
      <c r="I14" s="68"/>
      <c r="J14" s="68"/>
      <c r="K14" s="68"/>
      <c r="L14" s="68"/>
      <c r="M14" s="68"/>
      <c r="N14" s="46"/>
      <c r="O14" s="68" t="s">
        <v>219</v>
      </c>
      <c r="P14" s="68"/>
      <c r="Q14" s="68"/>
      <c r="R14" s="68"/>
      <c r="S14" s="68"/>
      <c r="T14" s="68"/>
      <c r="U14" s="46"/>
      <c r="V14" s="68" t="s">
        <v>220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652.57510000000002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18.788967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4.7593220000000001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323.67203000000001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223</v>
      </c>
      <c r="B24" s="68"/>
      <c r="C24" s="68"/>
      <c r="D24" s="68"/>
      <c r="E24" s="68"/>
      <c r="F24" s="68"/>
      <c r="G24" s="46"/>
      <c r="H24" s="68" t="s">
        <v>224</v>
      </c>
      <c r="I24" s="68"/>
      <c r="J24" s="68"/>
      <c r="K24" s="68"/>
      <c r="L24" s="68"/>
      <c r="M24" s="68"/>
      <c r="N24" s="46"/>
      <c r="O24" s="68" t="s">
        <v>225</v>
      </c>
      <c r="P24" s="68"/>
      <c r="Q24" s="68"/>
      <c r="R24" s="68"/>
      <c r="S24" s="68"/>
      <c r="T24" s="68"/>
      <c r="U24" s="46"/>
      <c r="V24" s="68" t="s">
        <v>226</v>
      </c>
      <c r="W24" s="68"/>
      <c r="X24" s="68"/>
      <c r="Y24" s="68"/>
      <c r="Z24" s="68"/>
      <c r="AA24" s="68"/>
      <c r="AB24" s="46"/>
      <c r="AC24" s="68" t="s">
        <v>227</v>
      </c>
      <c r="AD24" s="68"/>
      <c r="AE24" s="68"/>
      <c r="AF24" s="68"/>
      <c r="AG24" s="68"/>
      <c r="AH24" s="68"/>
      <c r="AI24" s="46"/>
      <c r="AJ24" s="68" t="s">
        <v>228</v>
      </c>
      <c r="AK24" s="68"/>
      <c r="AL24" s="68"/>
      <c r="AM24" s="68"/>
      <c r="AN24" s="68"/>
      <c r="AO24" s="68"/>
      <c r="AP24" s="46"/>
      <c r="AQ24" s="68" t="s">
        <v>229</v>
      </c>
      <c r="AR24" s="68"/>
      <c r="AS24" s="68"/>
      <c r="AT24" s="68"/>
      <c r="AU24" s="68"/>
      <c r="AV24" s="68"/>
      <c r="AW24" s="46"/>
      <c r="AX24" s="68" t="s">
        <v>230</v>
      </c>
      <c r="AY24" s="68"/>
      <c r="AZ24" s="68"/>
      <c r="BA24" s="68"/>
      <c r="BB24" s="68"/>
      <c r="BC24" s="68"/>
      <c r="BD24" s="46"/>
      <c r="BE24" s="68" t="s">
        <v>231</v>
      </c>
      <c r="BF24" s="68"/>
      <c r="BG24" s="68"/>
      <c r="BH24" s="68"/>
      <c r="BI24" s="68"/>
      <c r="BJ24" s="68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108.48599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1.8671868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1.6562588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15.302913999999999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1.7424017000000001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622.19353999999998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12.411225999999999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2.8864991999999998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2.1011057000000002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234</v>
      </c>
      <c r="B34" s="68"/>
      <c r="C34" s="68"/>
      <c r="D34" s="68"/>
      <c r="E34" s="68"/>
      <c r="F34" s="68"/>
      <c r="G34" s="46"/>
      <c r="H34" s="68" t="s">
        <v>235</v>
      </c>
      <c r="I34" s="68"/>
      <c r="J34" s="68"/>
      <c r="K34" s="68"/>
      <c r="L34" s="68"/>
      <c r="M34" s="68"/>
      <c r="N34" s="46"/>
      <c r="O34" s="68" t="s">
        <v>236</v>
      </c>
      <c r="P34" s="68"/>
      <c r="Q34" s="68"/>
      <c r="R34" s="68"/>
      <c r="S34" s="68"/>
      <c r="T34" s="68"/>
      <c r="U34" s="46"/>
      <c r="V34" s="68" t="s">
        <v>237</v>
      </c>
      <c r="W34" s="68"/>
      <c r="X34" s="68"/>
      <c r="Y34" s="68"/>
      <c r="Z34" s="68"/>
      <c r="AA34" s="68"/>
      <c r="AB34" s="46"/>
      <c r="AC34" s="68" t="s">
        <v>238</v>
      </c>
      <c r="AD34" s="68"/>
      <c r="AE34" s="68"/>
      <c r="AF34" s="68"/>
      <c r="AG34" s="68"/>
      <c r="AH34" s="68"/>
      <c r="AI34" s="46"/>
      <c r="AJ34" s="68" t="s">
        <v>239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624.20543999999995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1225.6962000000001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5832.8509999999997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3399.0810000000001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198.21043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144.60445999999999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240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241</v>
      </c>
      <c r="B44" s="68"/>
      <c r="C44" s="68"/>
      <c r="D44" s="68"/>
      <c r="E44" s="68"/>
      <c r="F44" s="68"/>
      <c r="G44" s="46"/>
      <c r="H44" s="68" t="s">
        <v>242</v>
      </c>
      <c r="I44" s="68"/>
      <c r="J44" s="68"/>
      <c r="K44" s="68"/>
      <c r="L44" s="68"/>
      <c r="M44" s="68"/>
      <c r="N44" s="46"/>
      <c r="O44" s="68" t="s">
        <v>243</v>
      </c>
      <c r="P44" s="68"/>
      <c r="Q44" s="68"/>
      <c r="R44" s="68"/>
      <c r="S44" s="68"/>
      <c r="T44" s="68"/>
      <c r="U44" s="46"/>
      <c r="V44" s="68" t="s">
        <v>244</v>
      </c>
      <c r="W44" s="68"/>
      <c r="X44" s="68"/>
      <c r="Y44" s="68"/>
      <c r="Z44" s="68"/>
      <c r="AA44" s="68"/>
      <c r="AB44" s="46"/>
      <c r="AC44" s="68" t="s">
        <v>245</v>
      </c>
      <c r="AD44" s="68"/>
      <c r="AE44" s="68"/>
      <c r="AF44" s="68"/>
      <c r="AG44" s="68"/>
      <c r="AH44" s="68"/>
      <c r="AI44" s="46"/>
      <c r="AJ44" s="68" t="s">
        <v>246</v>
      </c>
      <c r="AK44" s="68"/>
      <c r="AL44" s="68"/>
      <c r="AM44" s="68"/>
      <c r="AN44" s="68"/>
      <c r="AO44" s="68"/>
      <c r="AP44" s="46"/>
      <c r="AQ44" s="68" t="s">
        <v>247</v>
      </c>
      <c r="AR44" s="68"/>
      <c r="AS44" s="68"/>
      <c r="AT44" s="68"/>
      <c r="AU44" s="68"/>
      <c r="AV44" s="68"/>
      <c r="AW44" s="46"/>
      <c r="AX44" s="68" t="s">
        <v>248</v>
      </c>
      <c r="AY44" s="68"/>
      <c r="AZ44" s="68"/>
      <c r="BA44" s="68"/>
      <c r="BB44" s="68"/>
      <c r="BC44" s="68"/>
      <c r="BD44" s="46"/>
      <c r="BE44" s="68" t="s">
        <v>249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18.198049999999999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11.940728999999999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743.19979999999998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4.394903E-2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2.8674746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257.45316000000003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81.736729999999994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292</v>
      </c>
      <c r="B1" s="63" t="s">
        <v>293</v>
      </c>
      <c r="G1" s="64" t="s">
        <v>294</v>
      </c>
      <c r="H1" s="63" t="s">
        <v>295</v>
      </c>
    </row>
    <row r="3" spans="1:27">
      <c r="A3" s="69" t="s">
        <v>296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297</v>
      </c>
      <c r="B4" s="68"/>
      <c r="C4" s="68"/>
      <c r="E4" s="70" t="s">
        <v>276</v>
      </c>
      <c r="F4" s="71"/>
      <c r="G4" s="71"/>
      <c r="H4" s="72"/>
      <c r="J4" s="70" t="s">
        <v>298</v>
      </c>
      <c r="K4" s="71"/>
      <c r="L4" s="72"/>
      <c r="N4" s="68" t="s">
        <v>45</v>
      </c>
      <c r="O4" s="68"/>
      <c r="P4" s="68"/>
      <c r="Q4" s="68"/>
      <c r="R4" s="68"/>
      <c r="S4" s="68"/>
      <c r="U4" s="68" t="s">
        <v>299</v>
      </c>
      <c r="V4" s="68"/>
      <c r="W4" s="68"/>
      <c r="X4" s="68"/>
      <c r="Y4" s="68"/>
      <c r="Z4" s="68"/>
    </row>
    <row r="5" spans="1:27">
      <c r="A5" s="66"/>
      <c r="B5" s="66" t="s">
        <v>277</v>
      </c>
      <c r="C5" s="66" t="s">
        <v>300</v>
      </c>
      <c r="E5" s="66"/>
      <c r="F5" s="66" t="s">
        <v>301</v>
      </c>
      <c r="G5" s="66" t="s">
        <v>302</v>
      </c>
      <c r="H5" s="66" t="s">
        <v>45</v>
      </c>
      <c r="J5" s="66"/>
      <c r="K5" s="66" t="s">
        <v>303</v>
      </c>
      <c r="L5" s="66" t="s">
        <v>304</v>
      </c>
      <c r="N5" s="66"/>
      <c r="O5" s="66" t="s">
        <v>305</v>
      </c>
      <c r="P5" s="66" t="s">
        <v>306</v>
      </c>
      <c r="Q5" s="66" t="s">
        <v>307</v>
      </c>
      <c r="R5" s="66" t="s">
        <v>308</v>
      </c>
      <c r="S5" s="66" t="s">
        <v>309</v>
      </c>
      <c r="U5" s="66"/>
      <c r="V5" s="66" t="s">
        <v>305</v>
      </c>
      <c r="W5" s="66" t="s">
        <v>306</v>
      </c>
      <c r="X5" s="66" t="s">
        <v>307</v>
      </c>
      <c r="Y5" s="66" t="s">
        <v>308</v>
      </c>
      <c r="Z5" s="66" t="s">
        <v>309</v>
      </c>
    </row>
    <row r="6" spans="1:27">
      <c r="A6" s="66" t="s">
        <v>297</v>
      </c>
      <c r="B6" s="66">
        <v>2000</v>
      </c>
      <c r="C6" s="66">
        <v>1685.2383</v>
      </c>
      <c r="E6" s="66" t="s">
        <v>278</v>
      </c>
      <c r="F6" s="66">
        <v>55</v>
      </c>
      <c r="G6" s="66">
        <v>15</v>
      </c>
      <c r="H6" s="66">
        <v>7</v>
      </c>
      <c r="J6" s="66" t="s">
        <v>310</v>
      </c>
      <c r="K6" s="66">
        <v>0.1</v>
      </c>
      <c r="L6" s="66">
        <v>4</v>
      </c>
      <c r="N6" s="66" t="s">
        <v>279</v>
      </c>
      <c r="O6" s="66">
        <v>45</v>
      </c>
      <c r="P6" s="66">
        <v>55</v>
      </c>
      <c r="Q6" s="66">
        <v>0</v>
      </c>
      <c r="R6" s="66">
        <v>0</v>
      </c>
      <c r="S6" s="66">
        <v>74.389439999999993</v>
      </c>
      <c r="U6" s="66" t="s">
        <v>311</v>
      </c>
      <c r="V6" s="66">
        <v>0</v>
      </c>
      <c r="W6" s="66">
        <v>0</v>
      </c>
      <c r="X6" s="66">
        <v>25</v>
      </c>
      <c r="Y6" s="66">
        <v>0</v>
      </c>
      <c r="Z6" s="66">
        <v>26.878146999999998</v>
      </c>
    </row>
    <row r="7" spans="1:27">
      <c r="E7" s="66" t="s">
        <v>312</v>
      </c>
      <c r="F7" s="66">
        <v>65</v>
      </c>
      <c r="G7" s="66">
        <v>30</v>
      </c>
      <c r="H7" s="66">
        <v>20</v>
      </c>
      <c r="J7" s="66" t="s">
        <v>280</v>
      </c>
      <c r="K7" s="66">
        <v>1</v>
      </c>
      <c r="L7" s="66">
        <v>10</v>
      </c>
    </row>
    <row r="8" spans="1:27">
      <c r="E8" s="66" t="s">
        <v>313</v>
      </c>
      <c r="F8" s="66">
        <v>62.915999999999997</v>
      </c>
      <c r="G8" s="66">
        <v>15.055</v>
      </c>
      <c r="H8" s="66">
        <v>22.029</v>
      </c>
      <c r="J8" s="66" t="s">
        <v>314</v>
      </c>
      <c r="K8" s="66">
        <v>5.7530000000000001</v>
      </c>
      <c r="L8" s="66">
        <v>14.411</v>
      </c>
    </row>
    <row r="13" spans="1:27">
      <c r="A13" s="67" t="s">
        <v>281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315</v>
      </c>
      <c r="B14" s="68"/>
      <c r="C14" s="68"/>
      <c r="D14" s="68"/>
      <c r="E14" s="68"/>
      <c r="F14" s="68"/>
      <c r="H14" s="68" t="s">
        <v>316</v>
      </c>
      <c r="I14" s="68"/>
      <c r="J14" s="68"/>
      <c r="K14" s="68"/>
      <c r="L14" s="68"/>
      <c r="M14" s="68"/>
      <c r="O14" s="68" t="s">
        <v>282</v>
      </c>
      <c r="P14" s="68"/>
      <c r="Q14" s="68"/>
      <c r="R14" s="68"/>
      <c r="S14" s="68"/>
      <c r="T14" s="68"/>
      <c r="V14" s="68" t="s">
        <v>317</v>
      </c>
      <c r="W14" s="68"/>
      <c r="X14" s="68"/>
      <c r="Y14" s="68"/>
      <c r="Z14" s="68"/>
      <c r="AA14" s="68"/>
    </row>
    <row r="15" spans="1:27">
      <c r="A15" s="66"/>
      <c r="B15" s="66" t="s">
        <v>305</v>
      </c>
      <c r="C15" s="66" t="s">
        <v>306</v>
      </c>
      <c r="D15" s="66" t="s">
        <v>307</v>
      </c>
      <c r="E15" s="66" t="s">
        <v>308</v>
      </c>
      <c r="F15" s="66" t="s">
        <v>309</v>
      </c>
      <c r="H15" s="66"/>
      <c r="I15" s="66" t="s">
        <v>305</v>
      </c>
      <c r="J15" s="66" t="s">
        <v>306</v>
      </c>
      <c r="K15" s="66" t="s">
        <v>307</v>
      </c>
      <c r="L15" s="66" t="s">
        <v>308</v>
      </c>
      <c r="M15" s="66" t="s">
        <v>309</v>
      </c>
      <c r="O15" s="66"/>
      <c r="P15" s="66" t="s">
        <v>305</v>
      </c>
      <c r="Q15" s="66" t="s">
        <v>306</v>
      </c>
      <c r="R15" s="66" t="s">
        <v>307</v>
      </c>
      <c r="S15" s="66" t="s">
        <v>308</v>
      </c>
      <c r="T15" s="66" t="s">
        <v>309</v>
      </c>
      <c r="V15" s="66"/>
      <c r="W15" s="66" t="s">
        <v>305</v>
      </c>
      <c r="X15" s="66" t="s">
        <v>306</v>
      </c>
      <c r="Y15" s="66" t="s">
        <v>307</v>
      </c>
      <c r="Z15" s="66" t="s">
        <v>308</v>
      </c>
      <c r="AA15" s="66" t="s">
        <v>309</v>
      </c>
    </row>
    <row r="16" spans="1:27">
      <c r="A16" s="66" t="s">
        <v>318</v>
      </c>
      <c r="B16" s="66">
        <v>500</v>
      </c>
      <c r="C16" s="66">
        <v>700</v>
      </c>
      <c r="D16" s="66">
        <v>0</v>
      </c>
      <c r="E16" s="66">
        <v>3000</v>
      </c>
      <c r="F16" s="66">
        <v>652.57510000000002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18.788967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4.7593220000000001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323.67203000000001</v>
      </c>
    </row>
    <row r="23" spans="1:62">
      <c r="A23" s="67" t="s">
        <v>319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283</v>
      </c>
      <c r="B24" s="68"/>
      <c r="C24" s="68"/>
      <c r="D24" s="68"/>
      <c r="E24" s="68"/>
      <c r="F24" s="68"/>
      <c r="H24" s="68" t="s">
        <v>320</v>
      </c>
      <c r="I24" s="68"/>
      <c r="J24" s="68"/>
      <c r="K24" s="68"/>
      <c r="L24" s="68"/>
      <c r="M24" s="68"/>
      <c r="O24" s="68" t="s">
        <v>321</v>
      </c>
      <c r="P24" s="68"/>
      <c r="Q24" s="68"/>
      <c r="R24" s="68"/>
      <c r="S24" s="68"/>
      <c r="T24" s="68"/>
      <c r="V24" s="68" t="s">
        <v>322</v>
      </c>
      <c r="W24" s="68"/>
      <c r="X24" s="68"/>
      <c r="Y24" s="68"/>
      <c r="Z24" s="68"/>
      <c r="AA24" s="68"/>
      <c r="AC24" s="68" t="s">
        <v>323</v>
      </c>
      <c r="AD24" s="68"/>
      <c r="AE24" s="68"/>
      <c r="AF24" s="68"/>
      <c r="AG24" s="68"/>
      <c r="AH24" s="68"/>
      <c r="AJ24" s="68" t="s">
        <v>324</v>
      </c>
      <c r="AK24" s="68"/>
      <c r="AL24" s="68"/>
      <c r="AM24" s="68"/>
      <c r="AN24" s="68"/>
      <c r="AO24" s="68"/>
      <c r="AQ24" s="68" t="s">
        <v>325</v>
      </c>
      <c r="AR24" s="68"/>
      <c r="AS24" s="68"/>
      <c r="AT24" s="68"/>
      <c r="AU24" s="68"/>
      <c r="AV24" s="68"/>
      <c r="AX24" s="68" t="s">
        <v>326</v>
      </c>
      <c r="AY24" s="68"/>
      <c r="AZ24" s="68"/>
      <c r="BA24" s="68"/>
      <c r="BB24" s="68"/>
      <c r="BC24" s="68"/>
      <c r="BE24" s="68" t="s">
        <v>284</v>
      </c>
      <c r="BF24" s="68"/>
      <c r="BG24" s="68"/>
      <c r="BH24" s="68"/>
      <c r="BI24" s="68"/>
      <c r="BJ24" s="68"/>
    </row>
    <row r="25" spans="1:62">
      <c r="A25" s="66"/>
      <c r="B25" s="66" t="s">
        <v>305</v>
      </c>
      <c r="C25" s="66" t="s">
        <v>306</v>
      </c>
      <c r="D25" s="66" t="s">
        <v>307</v>
      </c>
      <c r="E25" s="66" t="s">
        <v>308</v>
      </c>
      <c r="F25" s="66" t="s">
        <v>309</v>
      </c>
      <c r="H25" s="66"/>
      <c r="I25" s="66" t="s">
        <v>305</v>
      </c>
      <c r="J25" s="66" t="s">
        <v>306</v>
      </c>
      <c r="K25" s="66" t="s">
        <v>307</v>
      </c>
      <c r="L25" s="66" t="s">
        <v>308</v>
      </c>
      <c r="M25" s="66" t="s">
        <v>309</v>
      </c>
      <c r="O25" s="66"/>
      <c r="P25" s="66" t="s">
        <v>305</v>
      </c>
      <c r="Q25" s="66" t="s">
        <v>306</v>
      </c>
      <c r="R25" s="66" t="s">
        <v>307</v>
      </c>
      <c r="S25" s="66" t="s">
        <v>308</v>
      </c>
      <c r="T25" s="66" t="s">
        <v>309</v>
      </c>
      <c r="V25" s="66"/>
      <c r="W25" s="66" t="s">
        <v>305</v>
      </c>
      <c r="X25" s="66" t="s">
        <v>306</v>
      </c>
      <c r="Y25" s="66" t="s">
        <v>307</v>
      </c>
      <c r="Z25" s="66" t="s">
        <v>308</v>
      </c>
      <c r="AA25" s="66" t="s">
        <v>309</v>
      </c>
      <c r="AC25" s="66"/>
      <c r="AD25" s="66" t="s">
        <v>305</v>
      </c>
      <c r="AE25" s="66" t="s">
        <v>306</v>
      </c>
      <c r="AF25" s="66" t="s">
        <v>307</v>
      </c>
      <c r="AG25" s="66" t="s">
        <v>308</v>
      </c>
      <c r="AH25" s="66" t="s">
        <v>309</v>
      </c>
      <c r="AJ25" s="66"/>
      <c r="AK25" s="66" t="s">
        <v>305</v>
      </c>
      <c r="AL25" s="66" t="s">
        <v>306</v>
      </c>
      <c r="AM25" s="66" t="s">
        <v>307</v>
      </c>
      <c r="AN25" s="66" t="s">
        <v>308</v>
      </c>
      <c r="AO25" s="66" t="s">
        <v>309</v>
      </c>
      <c r="AQ25" s="66"/>
      <c r="AR25" s="66" t="s">
        <v>305</v>
      </c>
      <c r="AS25" s="66" t="s">
        <v>306</v>
      </c>
      <c r="AT25" s="66" t="s">
        <v>307</v>
      </c>
      <c r="AU25" s="66" t="s">
        <v>308</v>
      </c>
      <c r="AV25" s="66" t="s">
        <v>309</v>
      </c>
      <c r="AX25" s="66"/>
      <c r="AY25" s="66" t="s">
        <v>305</v>
      </c>
      <c r="AZ25" s="66" t="s">
        <v>306</v>
      </c>
      <c r="BA25" s="66" t="s">
        <v>307</v>
      </c>
      <c r="BB25" s="66" t="s">
        <v>308</v>
      </c>
      <c r="BC25" s="66" t="s">
        <v>309</v>
      </c>
      <c r="BE25" s="66"/>
      <c r="BF25" s="66" t="s">
        <v>305</v>
      </c>
      <c r="BG25" s="66" t="s">
        <v>306</v>
      </c>
      <c r="BH25" s="66" t="s">
        <v>307</v>
      </c>
      <c r="BI25" s="66" t="s">
        <v>308</v>
      </c>
      <c r="BJ25" s="66" t="s">
        <v>309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108.48599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1.8671868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1.6562588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15.302913999999999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1.7424017000000001</v>
      </c>
      <c r="AJ26" s="66" t="s">
        <v>327</v>
      </c>
      <c r="AK26" s="66">
        <v>320</v>
      </c>
      <c r="AL26" s="66">
        <v>400</v>
      </c>
      <c r="AM26" s="66">
        <v>0</v>
      </c>
      <c r="AN26" s="66">
        <v>1000</v>
      </c>
      <c r="AO26" s="66">
        <v>622.19353999999998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12.411225999999999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2.8864991999999998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2.1011057000000002</v>
      </c>
    </row>
    <row r="33" spans="1:68">
      <c r="A33" s="67" t="s">
        <v>285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8" t="s">
        <v>328</v>
      </c>
      <c r="B34" s="68"/>
      <c r="C34" s="68"/>
      <c r="D34" s="68"/>
      <c r="E34" s="68"/>
      <c r="F34" s="68"/>
      <c r="H34" s="68" t="s">
        <v>329</v>
      </c>
      <c r="I34" s="68"/>
      <c r="J34" s="68"/>
      <c r="K34" s="68"/>
      <c r="L34" s="68"/>
      <c r="M34" s="68"/>
      <c r="O34" s="68" t="s">
        <v>286</v>
      </c>
      <c r="P34" s="68"/>
      <c r="Q34" s="68"/>
      <c r="R34" s="68"/>
      <c r="S34" s="68"/>
      <c r="T34" s="68"/>
      <c r="V34" s="68" t="s">
        <v>330</v>
      </c>
      <c r="W34" s="68"/>
      <c r="X34" s="68"/>
      <c r="Y34" s="68"/>
      <c r="Z34" s="68"/>
      <c r="AA34" s="68"/>
      <c r="AC34" s="68" t="s">
        <v>331</v>
      </c>
      <c r="AD34" s="68"/>
      <c r="AE34" s="68"/>
      <c r="AF34" s="68"/>
      <c r="AG34" s="68"/>
      <c r="AH34" s="68"/>
      <c r="AJ34" s="68" t="s">
        <v>332</v>
      </c>
      <c r="AK34" s="68"/>
      <c r="AL34" s="68"/>
      <c r="AM34" s="68"/>
      <c r="AN34" s="68"/>
      <c r="AO34" s="68"/>
    </row>
    <row r="35" spans="1:68">
      <c r="A35" s="66"/>
      <c r="B35" s="66" t="s">
        <v>305</v>
      </c>
      <c r="C35" s="66" t="s">
        <v>306</v>
      </c>
      <c r="D35" s="66" t="s">
        <v>307</v>
      </c>
      <c r="E35" s="66" t="s">
        <v>308</v>
      </c>
      <c r="F35" s="66" t="s">
        <v>309</v>
      </c>
      <c r="H35" s="66"/>
      <c r="I35" s="66" t="s">
        <v>305</v>
      </c>
      <c r="J35" s="66" t="s">
        <v>306</v>
      </c>
      <c r="K35" s="66" t="s">
        <v>307</v>
      </c>
      <c r="L35" s="66" t="s">
        <v>308</v>
      </c>
      <c r="M35" s="66" t="s">
        <v>309</v>
      </c>
      <c r="O35" s="66"/>
      <c r="P35" s="66" t="s">
        <v>305</v>
      </c>
      <c r="Q35" s="66" t="s">
        <v>306</v>
      </c>
      <c r="R35" s="66" t="s">
        <v>307</v>
      </c>
      <c r="S35" s="66" t="s">
        <v>308</v>
      </c>
      <c r="T35" s="66" t="s">
        <v>309</v>
      </c>
      <c r="V35" s="66"/>
      <c r="W35" s="66" t="s">
        <v>305</v>
      </c>
      <c r="X35" s="66" t="s">
        <v>306</v>
      </c>
      <c r="Y35" s="66" t="s">
        <v>307</v>
      </c>
      <c r="Z35" s="66" t="s">
        <v>308</v>
      </c>
      <c r="AA35" s="66" t="s">
        <v>309</v>
      </c>
      <c r="AC35" s="66"/>
      <c r="AD35" s="66" t="s">
        <v>305</v>
      </c>
      <c r="AE35" s="66" t="s">
        <v>306</v>
      </c>
      <c r="AF35" s="66" t="s">
        <v>307</v>
      </c>
      <c r="AG35" s="66" t="s">
        <v>308</v>
      </c>
      <c r="AH35" s="66" t="s">
        <v>309</v>
      </c>
      <c r="AJ35" s="66"/>
      <c r="AK35" s="66" t="s">
        <v>305</v>
      </c>
      <c r="AL35" s="66" t="s">
        <v>306</v>
      </c>
      <c r="AM35" s="66" t="s">
        <v>307</v>
      </c>
      <c r="AN35" s="66" t="s">
        <v>308</v>
      </c>
      <c r="AO35" s="66" t="s">
        <v>309</v>
      </c>
    </row>
    <row r="36" spans="1:68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624.20543999999995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1225.6962000000001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5832.8509999999997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3399.0810000000001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198.21043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144.60445999999999</v>
      </c>
    </row>
    <row r="43" spans="1:68">
      <c r="A43" s="67" t="s">
        <v>333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334</v>
      </c>
      <c r="B44" s="68"/>
      <c r="C44" s="68"/>
      <c r="D44" s="68"/>
      <c r="E44" s="68"/>
      <c r="F44" s="68"/>
      <c r="H44" s="68" t="s">
        <v>335</v>
      </c>
      <c r="I44" s="68"/>
      <c r="J44" s="68"/>
      <c r="K44" s="68"/>
      <c r="L44" s="68"/>
      <c r="M44" s="68"/>
      <c r="O44" s="68" t="s">
        <v>336</v>
      </c>
      <c r="P44" s="68"/>
      <c r="Q44" s="68"/>
      <c r="R44" s="68"/>
      <c r="S44" s="68"/>
      <c r="T44" s="68"/>
      <c r="V44" s="68" t="s">
        <v>337</v>
      </c>
      <c r="W44" s="68"/>
      <c r="X44" s="68"/>
      <c r="Y44" s="68"/>
      <c r="Z44" s="68"/>
      <c r="AA44" s="68"/>
      <c r="AC44" s="68" t="s">
        <v>338</v>
      </c>
      <c r="AD44" s="68"/>
      <c r="AE44" s="68"/>
      <c r="AF44" s="68"/>
      <c r="AG44" s="68"/>
      <c r="AH44" s="68"/>
      <c r="AJ44" s="68" t="s">
        <v>339</v>
      </c>
      <c r="AK44" s="68"/>
      <c r="AL44" s="68"/>
      <c r="AM44" s="68"/>
      <c r="AN44" s="68"/>
      <c r="AO44" s="68"/>
      <c r="AQ44" s="68" t="s">
        <v>287</v>
      </c>
      <c r="AR44" s="68"/>
      <c r="AS44" s="68"/>
      <c r="AT44" s="68"/>
      <c r="AU44" s="68"/>
      <c r="AV44" s="68"/>
      <c r="AX44" s="68" t="s">
        <v>288</v>
      </c>
      <c r="AY44" s="68"/>
      <c r="AZ44" s="68"/>
      <c r="BA44" s="68"/>
      <c r="BB44" s="68"/>
      <c r="BC44" s="68"/>
      <c r="BE44" s="68" t="s">
        <v>340</v>
      </c>
      <c r="BF44" s="68"/>
      <c r="BG44" s="68"/>
      <c r="BH44" s="68"/>
      <c r="BI44" s="68"/>
      <c r="BJ44" s="68"/>
    </row>
    <row r="45" spans="1:68">
      <c r="A45" s="66"/>
      <c r="B45" s="66" t="s">
        <v>305</v>
      </c>
      <c r="C45" s="66" t="s">
        <v>306</v>
      </c>
      <c r="D45" s="66" t="s">
        <v>307</v>
      </c>
      <c r="E45" s="66" t="s">
        <v>308</v>
      </c>
      <c r="F45" s="66" t="s">
        <v>309</v>
      </c>
      <c r="H45" s="66"/>
      <c r="I45" s="66" t="s">
        <v>305</v>
      </c>
      <c r="J45" s="66" t="s">
        <v>306</v>
      </c>
      <c r="K45" s="66" t="s">
        <v>307</v>
      </c>
      <c r="L45" s="66" t="s">
        <v>308</v>
      </c>
      <c r="M45" s="66" t="s">
        <v>309</v>
      </c>
      <c r="O45" s="66"/>
      <c r="P45" s="66" t="s">
        <v>305</v>
      </c>
      <c r="Q45" s="66" t="s">
        <v>306</v>
      </c>
      <c r="R45" s="66" t="s">
        <v>307</v>
      </c>
      <c r="S45" s="66" t="s">
        <v>308</v>
      </c>
      <c r="T45" s="66" t="s">
        <v>309</v>
      </c>
      <c r="V45" s="66"/>
      <c r="W45" s="66" t="s">
        <v>305</v>
      </c>
      <c r="X45" s="66" t="s">
        <v>306</v>
      </c>
      <c r="Y45" s="66" t="s">
        <v>307</v>
      </c>
      <c r="Z45" s="66" t="s">
        <v>308</v>
      </c>
      <c r="AA45" s="66" t="s">
        <v>309</v>
      </c>
      <c r="AC45" s="66"/>
      <c r="AD45" s="66" t="s">
        <v>305</v>
      </c>
      <c r="AE45" s="66" t="s">
        <v>306</v>
      </c>
      <c r="AF45" s="66" t="s">
        <v>307</v>
      </c>
      <c r="AG45" s="66" t="s">
        <v>308</v>
      </c>
      <c r="AH45" s="66" t="s">
        <v>309</v>
      </c>
      <c r="AJ45" s="66"/>
      <c r="AK45" s="66" t="s">
        <v>305</v>
      </c>
      <c r="AL45" s="66" t="s">
        <v>306</v>
      </c>
      <c r="AM45" s="66" t="s">
        <v>307</v>
      </c>
      <c r="AN45" s="66" t="s">
        <v>308</v>
      </c>
      <c r="AO45" s="66" t="s">
        <v>309</v>
      </c>
      <c r="AQ45" s="66"/>
      <c r="AR45" s="66" t="s">
        <v>305</v>
      </c>
      <c r="AS45" s="66" t="s">
        <v>306</v>
      </c>
      <c r="AT45" s="66" t="s">
        <v>307</v>
      </c>
      <c r="AU45" s="66" t="s">
        <v>308</v>
      </c>
      <c r="AV45" s="66" t="s">
        <v>309</v>
      </c>
      <c r="AX45" s="66"/>
      <c r="AY45" s="66" t="s">
        <v>305</v>
      </c>
      <c r="AZ45" s="66" t="s">
        <v>306</v>
      </c>
      <c r="BA45" s="66" t="s">
        <v>307</v>
      </c>
      <c r="BB45" s="66" t="s">
        <v>308</v>
      </c>
      <c r="BC45" s="66" t="s">
        <v>309</v>
      </c>
      <c r="BE45" s="66"/>
      <c r="BF45" s="66" t="s">
        <v>305</v>
      </c>
      <c r="BG45" s="66" t="s">
        <v>306</v>
      </c>
      <c r="BH45" s="66" t="s">
        <v>307</v>
      </c>
      <c r="BI45" s="66" t="s">
        <v>308</v>
      </c>
      <c r="BJ45" s="66" t="s">
        <v>309</v>
      </c>
    </row>
    <row r="46" spans="1:68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18.198049999999999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11.940728999999999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743.19979999999998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4.394903E-2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2.8674746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257.45316000000003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81.736729999999994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290</v>
      </c>
      <c r="B2" s="62" t="s">
        <v>291</v>
      </c>
      <c r="C2" s="62" t="s">
        <v>289</v>
      </c>
      <c r="D2" s="62">
        <v>68</v>
      </c>
      <c r="E2" s="62">
        <v>1685.2383</v>
      </c>
      <c r="F2" s="62">
        <v>212.46144000000001</v>
      </c>
      <c r="G2" s="62">
        <v>50.839005</v>
      </c>
      <c r="H2" s="62">
        <v>23.144739999999999</v>
      </c>
      <c r="I2" s="62">
        <v>27.694267</v>
      </c>
      <c r="J2" s="62">
        <v>74.389439999999993</v>
      </c>
      <c r="K2" s="62">
        <v>32.622852000000002</v>
      </c>
      <c r="L2" s="62">
        <v>41.766590000000001</v>
      </c>
      <c r="M2" s="62">
        <v>26.878146999999998</v>
      </c>
      <c r="N2" s="62">
        <v>2.7605189999999999</v>
      </c>
      <c r="O2" s="62">
        <v>14.880568999999999</v>
      </c>
      <c r="P2" s="62">
        <v>1062.3965000000001</v>
      </c>
      <c r="Q2" s="62">
        <v>26.71762</v>
      </c>
      <c r="R2" s="62">
        <v>652.57510000000002</v>
      </c>
      <c r="S2" s="62">
        <v>120.16883</v>
      </c>
      <c r="T2" s="62">
        <v>6388.8744999999999</v>
      </c>
      <c r="U2" s="62">
        <v>4.7593220000000001</v>
      </c>
      <c r="V2" s="62">
        <v>18.788967</v>
      </c>
      <c r="W2" s="62">
        <v>323.67203000000001</v>
      </c>
      <c r="X2" s="62">
        <v>108.48599</v>
      </c>
      <c r="Y2" s="62">
        <v>1.8671868</v>
      </c>
      <c r="Z2" s="62">
        <v>1.6562588</v>
      </c>
      <c r="AA2" s="62">
        <v>15.302913999999999</v>
      </c>
      <c r="AB2" s="62">
        <v>1.7424017000000001</v>
      </c>
      <c r="AC2" s="62">
        <v>622.19353999999998</v>
      </c>
      <c r="AD2" s="62">
        <v>12.411225999999999</v>
      </c>
      <c r="AE2" s="62">
        <v>2.8864991999999998</v>
      </c>
      <c r="AF2" s="62">
        <v>2.1011057000000002</v>
      </c>
      <c r="AG2" s="62">
        <v>624.20543999999995</v>
      </c>
      <c r="AH2" s="62">
        <v>327.87619999999998</v>
      </c>
      <c r="AI2" s="62">
        <v>296.32925</v>
      </c>
      <c r="AJ2" s="62">
        <v>1225.6962000000001</v>
      </c>
      <c r="AK2" s="62">
        <v>5832.8509999999997</v>
      </c>
      <c r="AL2" s="62">
        <v>198.21043</v>
      </c>
      <c r="AM2" s="62">
        <v>3399.0810000000001</v>
      </c>
      <c r="AN2" s="62">
        <v>144.60445999999999</v>
      </c>
      <c r="AO2" s="62">
        <v>18.198049999999999</v>
      </c>
      <c r="AP2" s="62">
        <v>12.117663</v>
      </c>
      <c r="AQ2" s="62">
        <v>6.0803849999999997</v>
      </c>
      <c r="AR2" s="62">
        <v>11.940728999999999</v>
      </c>
      <c r="AS2" s="62">
        <v>743.19979999999998</v>
      </c>
      <c r="AT2" s="62">
        <v>4.394903E-2</v>
      </c>
      <c r="AU2" s="62">
        <v>2.8674746</v>
      </c>
      <c r="AV2" s="62">
        <v>257.45316000000003</v>
      </c>
      <c r="AW2" s="62">
        <v>81.736729999999994</v>
      </c>
      <c r="AX2" s="62">
        <v>0.22956657</v>
      </c>
      <c r="AY2" s="62">
        <v>1.6596233</v>
      </c>
      <c r="AZ2" s="62">
        <v>338.07850000000002</v>
      </c>
      <c r="BA2" s="62">
        <v>46.851902000000003</v>
      </c>
      <c r="BB2" s="62">
        <v>14.612522999999999</v>
      </c>
      <c r="BC2" s="62">
        <v>16.183389999999999</v>
      </c>
      <c r="BD2" s="62">
        <v>16.041426000000001</v>
      </c>
      <c r="BE2" s="62">
        <v>1.0654098999999999</v>
      </c>
      <c r="BF2" s="62">
        <v>6.4976940000000001</v>
      </c>
      <c r="BG2" s="62">
        <v>6.9387240000000003E-3</v>
      </c>
      <c r="BH2" s="62">
        <v>3.4117403999999997E-2</v>
      </c>
      <c r="BI2" s="62">
        <v>2.5326665000000002E-2</v>
      </c>
      <c r="BJ2" s="62">
        <v>9.9735394000000005E-2</v>
      </c>
      <c r="BK2" s="62">
        <v>5.3374800000000001E-4</v>
      </c>
      <c r="BL2" s="62">
        <v>0.24925612999999999</v>
      </c>
      <c r="BM2" s="62">
        <v>2.6798484</v>
      </c>
      <c r="BN2" s="62">
        <v>0.72297626999999998</v>
      </c>
      <c r="BO2" s="62">
        <v>44.295485999999997</v>
      </c>
      <c r="BP2" s="62">
        <v>7.5398240000000003</v>
      </c>
      <c r="BQ2" s="62">
        <v>15.089726000000001</v>
      </c>
      <c r="BR2" s="62">
        <v>55.703980000000001</v>
      </c>
      <c r="BS2" s="62">
        <v>25.651433999999998</v>
      </c>
      <c r="BT2" s="62">
        <v>8.1943129999999993</v>
      </c>
      <c r="BU2" s="62">
        <v>0.105981275</v>
      </c>
      <c r="BV2" s="62">
        <v>4.4126116E-2</v>
      </c>
      <c r="BW2" s="62">
        <v>0.56053869999999995</v>
      </c>
      <c r="BX2" s="62">
        <v>0.98883235000000003</v>
      </c>
      <c r="BY2" s="62">
        <v>0.16657229000000001</v>
      </c>
      <c r="BZ2" s="62">
        <v>9.972809E-4</v>
      </c>
      <c r="CA2" s="62">
        <v>0.92213369999999995</v>
      </c>
      <c r="CB2" s="62">
        <v>1.4406408000000001E-2</v>
      </c>
      <c r="CC2" s="62">
        <v>0.24207545999999999</v>
      </c>
      <c r="CD2" s="62">
        <v>1.2892596999999999</v>
      </c>
      <c r="CE2" s="62">
        <v>6.4296720000000002E-2</v>
      </c>
      <c r="CF2" s="62">
        <v>0.13733496000000001</v>
      </c>
      <c r="CG2" s="62">
        <v>0</v>
      </c>
      <c r="CH2" s="62">
        <v>2.7724329999999998E-2</v>
      </c>
      <c r="CI2" s="62">
        <v>2.5329929999999999E-3</v>
      </c>
      <c r="CJ2" s="62">
        <v>2.4918307999999998</v>
      </c>
      <c r="CK2" s="62">
        <v>1.4196156E-2</v>
      </c>
      <c r="CL2" s="62">
        <v>1.1505430999999999</v>
      </c>
      <c r="CM2" s="62">
        <v>2.3979050000000002</v>
      </c>
      <c r="CN2" s="62">
        <v>2269.9548</v>
      </c>
      <c r="CO2" s="62">
        <v>3970.8225000000002</v>
      </c>
      <c r="CP2" s="62">
        <v>2828.8494000000001</v>
      </c>
      <c r="CQ2" s="62">
        <v>866.90246999999999</v>
      </c>
      <c r="CR2" s="62">
        <v>462.19292999999999</v>
      </c>
      <c r="CS2" s="62">
        <v>356.57254</v>
      </c>
      <c r="CT2" s="62">
        <v>2309.9304000000002</v>
      </c>
      <c r="CU2" s="62">
        <v>1559.6791000000001</v>
      </c>
      <c r="CV2" s="62">
        <v>1114.4393</v>
      </c>
      <c r="CW2" s="62">
        <v>1821.3713</v>
      </c>
      <c r="CX2" s="62">
        <v>515.80520000000001</v>
      </c>
      <c r="CY2" s="62">
        <v>2682.9902000000002</v>
      </c>
      <c r="CZ2" s="62">
        <v>1516.6818000000001</v>
      </c>
      <c r="DA2" s="62">
        <v>3602.547</v>
      </c>
      <c r="DB2" s="62">
        <v>3101.14</v>
      </c>
      <c r="DC2" s="62">
        <v>5529.9350000000004</v>
      </c>
      <c r="DD2" s="62">
        <v>8542.0810000000001</v>
      </c>
      <c r="DE2" s="62">
        <v>2042.672</v>
      </c>
      <c r="DF2" s="62">
        <v>3356.1536000000001</v>
      </c>
      <c r="DG2" s="62">
        <v>2061.4917</v>
      </c>
      <c r="DH2" s="62">
        <v>91.120059999999995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46.851902000000003</v>
      </c>
      <c r="B6">
        <f>BB2</f>
        <v>14.612522999999999</v>
      </c>
      <c r="C6">
        <f>BC2</f>
        <v>16.183389999999999</v>
      </c>
      <c r="D6">
        <f>BD2</f>
        <v>16.041426000000001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6" sqref="G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19180</v>
      </c>
      <c r="C2" s="56">
        <f ca="1">YEAR(TODAY())-YEAR(B2)+IF(TODAY()&gt;=DATE(YEAR(TODAY()),MONTH(B2),DAY(B2)),0,-1)</f>
        <v>68</v>
      </c>
      <c r="E2" s="52">
        <v>179.3</v>
      </c>
      <c r="F2" s="53" t="s">
        <v>275</v>
      </c>
      <c r="G2" s="52">
        <v>86.2</v>
      </c>
      <c r="H2" s="51" t="s">
        <v>40</v>
      </c>
      <c r="I2" s="73">
        <f>ROUND(G3/E3^2,1)</f>
        <v>26.8</v>
      </c>
    </row>
    <row r="3" spans="1:9">
      <c r="E3" s="51">
        <f>E2/100</f>
        <v>1.7930000000000001</v>
      </c>
      <c r="F3" s="51" t="s">
        <v>39</v>
      </c>
      <c r="G3" s="51">
        <f>G2</f>
        <v>86.2</v>
      </c>
      <c r="H3" s="51" t="s">
        <v>40</v>
      </c>
      <c r="I3" s="73"/>
    </row>
    <row r="4" spans="1:9">
      <c r="A4" t="s">
        <v>272</v>
      </c>
    </row>
    <row r="5" spans="1:9">
      <c r="B5" s="60">
        <v>44168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장준환, ID : H1900539)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11:09:34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274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44168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68</v>
      </c>
      <c r="G12" s="95"/>
      <c r="H12" s="95"/>
      <c r="I12" s="95"/>
      <c r="K12" s="124">
        <f>'개인정보 및 신체계측 입력'!E2</f>
        <v>179.3</v>
      </c>
      <c r="L12" s="125"/>
      <c r="M12" s="118">
        <f>'개인정보 및 신체계측 입력'!G2</f>
        <v>86.2</v>
      </c>
      <c r="N12" s="119"/>
      <c r="O12" s="114" t="s">
        <v>270</v>
      </c>
      <c r="P12" s="108"/>
      <c r="Q12" s="91">
        <f>'개인정보 및 신체계측 입력'!I2</f>
        <v>26.8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장준환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41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1" t="s">
        <v>42</v>
      </c>
      <c r="E36" s="81"/>
      <c r="F36" s="81"/>
      <c r="G36" s="81"/>
      <c r="H36" s="81"/>
      <c r="I36" s="34">
        <f>'DRIs DATA'!F8</f>
        <v>62.915999999999997</v>
      </c>
      <c r="J36" s="84" t="s">
        <v>43</v>
      </c>
      <c r="K36" s="84"/>
      <c r="L36" s="84"/>
      <c r="M36" s="84"/>
      <c r="N36" s="35"/>
      <c r="O36" s="104" t="s">
        <v>44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181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1" t="s">
        <v>42</v>
      </c>
      <c r="E41" s="81"/>
      <c r="F41" s="81"/>
      <c r="G41" s="81"/>
      <c r="H41" s="81"/>
      <c r="I41" s="34">
        <f>'DRIs DATA'!G8</f>
        <v>15.055</v>
      </c>
      <c r="J41" s="84" t="s">
        <v>43</v>
      </c>
      <c r="K41" s="84"/>
      <c r="L41" s="84"/>
      <c r="M41" s="84"/>
      <c r="N41" s="35"/>
      <c r="O41" s="85" t="s">
        <v>48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5" t="s">
        <v>42</v>
      </c>
      <c r="E46" s="105"/>
      <c r="F46" s="105"/>
      <c r="G46" s="105"/>
      <c r="H46" s="105"/>
      <c r="I46" s="34">
        <f>'DRIs DATA'!H8</f>
        <v>22.029</v>
      </c>
      <c r="J46" s="84" t="s">
        <v>43</v>
      </c>
      <c r="K46" s="84"/>
      <c r="L46" s="84"/>
      <c r="M46" s="84"/>
      <c r="N46" s="35"/>
      <c r="O46" s="85" t="s">
        <v>47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182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190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163</v>
      </c>
      <c r="D69" s="80"/>
      <c r="E69" s="80"/>
      <c r="F69" s="80"/>
      <c r="G69" s="80"/>
      <c r="H69" s="81" t="s">
        <v>169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53</v>
      </c>
      <c r="R69" s="35"/>
      <c r="S69" s="35"/>
      <c r="T69" s="6"/>
    </row>
    <row r="70" spans="2:21" ht="18" customHeight="1" thickBot="1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50</v>
      </c>
      <c r="D72" s="80"/>
      <c r="E72" s="80"/>
      <c r="F72" s="80"/>
      <c r="G72" s="80"/>
      <c r="H72" s="38"/>
      <c r="I72" s="81" t="s">
        <v>51</v>
      </c>
      <c r="J72" s="81"/>
      <c r="K72" s="36">
        <f>ROUND('DRIs DATA'!L8,1)</f>
        <v>14.4</v>
      </c>
      <c r="L72" s="36" t="s">
        <v>52</v>
      </c>
      <c r="M72" s="36">
        <f>ROUND('DRIs DATA'!K8,1)</f>
        <v>5.8</v>
      </c>
      <c r="N72" s="84" t="s">
        <v>53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180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191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167</v>
      </c>
      <c r="C80" s="97"/>
      <c r="D80" s="97"/>
      <c r="E80" s="97"/>
      <c r="F80" s="21"/>
      <c r="G80" s="21"/>
      <c r="H80" s="21"/>
      <c r="L80" s="97" t="s">
        <v>171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267</v>
      </c>
      <c r="C93" s="99"/>
      <c r="D93" s="99"/>
      <c r="E93" s="99"/>
      <c r="F93" s="99"/>
      <c r="G93" s="99"/>
      <c r="H93" s="99"/>
      <c r="I93" s="99"/>
      <c r="J93" s="100"/>
      <c r="L93" s="98" t="s">
        <v>174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170</v>
      </c>
      <c r="C94" s="157"/>
      <c r="D94" s="157"/>
      <c r="E94" s="157"/>
      <c r="F94" s="155">
        <f>ROUND('DRIs DATA'!F16/'DRIs DATA'!C16*100,2)</f>
        <v>87.01</v>
      </c>
      <c r="G94" s="155"/>
      <c r="H94" s="157" t="s">
        <v>166</v>
      </c>
      <c r="I94" s="157"/>
      <c r="J94" s="158"/>
      <c r="L94" s="159" t="s">
        <v>170</v>
      </c>
      <c r="M94" s="157"/>
      <c r="N94" s="157"/>
      <c r="O94" s="157"/>
      <c r="P94" s="157"/>
      <c r="Q94" s="23">
        <f>ROUND('DRIs DATA'!M16/'DRIs DATA'!K16*100,2)</f>
        <v>156.57</v>
      </c>
      <c r="R94" s="157" t="s">
        <v>166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179</v>
      </c>
      <c r="C96" s="144"/>
      <c r="D96" s="144"/>
      <c r="E96" s="144"/>
      <c r="F96" s="144"/>
      <c r="G96" s="144"/>
      <c r="H96" s="144"/>
      <c r="I96" s="144"/>
      <c r="J96" s="145"/>
      <c r="L96" s="149" t="s">
        <v>172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192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168</v>
      </c>
      <c r="C107" s="97"/>
      <c r="D107" s="97"/>
      <c r="E107" s="97"/>
      <c r="F107" s="6"/>
      <c r="G107" s="6"/>
      <c r="H107" s="6"/>
      <c r="I107" s="6"/>
      <c r="L107" s="97" t="s">
        <v>269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263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264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170</v>
      </c>
      <c r="C121" s="16"/>
      <c r="D121" s="16"/>
      <c r="E121" s="15"/>
      <c r="F121" s="155">
        <f>ROUND('DRIs DATA'!F26/'DRIs DATA'!C26*100,2)</f>
        <v>108.49</v>
      </c>
      <c r="G121" s="155"/>
      <c r="H121" s="157" t="s">
        <v>165</v>
      </c>
      <c r="I121" s="157"/>
      <c r="J121" s="158"/>
      <c r="L121" s="42" t="s">
        <v>170</v>
      </c>
      <c r="M121" s="20"/>
      <c r="N121" s="20"/>
      <c r="O121" s="23"/>
      <c r="P121" s="6"/>
      <c r="Q121" s="58">
        <f>ROUND('DRIs DATA'!AH26/'DRIs DATA'!AE26*100,2)</f>
        <v>116.16</v>
      </c>
      <c r="R121" s="157" t="s">
        <v>165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173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268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261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262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193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176</v>
      </c>
      <c r="C158" s="97"/>
      <c r="D158" s="97"/>
      <c r="E158" s="6"/>
      <c r="F158" s="6"/>
      <c r="G158" s="6"/>
      <c r="H158" s="6"/>
      <c r="I158" s="6"/>
      <c r="L158" s="97" t="s">
        <v>177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265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175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170</v>
      </c>
      <c r="C172" s="20"/>
      <c r="D172" s="20"/>
      <c r="E172" s="6"/>
      <c r="F172" s="155">
        <f>ROUND('DRIs DATA'!F36/'DRIs DATA'!C36*100,2)</f>
        <v>78.03</v>
      </c>
      <c r="G172" s="155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388.86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184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186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178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266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170</v>
      </c>
      <c r="C197" s="20"/>
      <c r="D197" s="20"/>
      <c r="E197" s="6"/>
      <c r="F197" s="155">
        <f>ROUND('DRIs DATA'!F46/'DRIs DATA'!C46*100,2)</f>
        <v>181.98</v>
      </c>
      <c r="G197" s="155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185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194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187</v>
      </c>
      <c r="C209" s="156"/>
      <c r="D209" s="156"/>
      <c r="E209" s="156"/>
      <c r="F209" s="156"/>
      <c r="G209" s="156"/>
      <c r="H209" s="156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>
      <c r="B210" s="142" t="s">
        <v>189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2021-02-02T01:11:12Z</dcterms:modified>
</cp:coreProperties>
</file>