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<sst xmlns="http://schemas.openxmlformats.org/spreadsheetml/2006/main" count="692" uniqueCount="283">
  <si>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</si>
  <si>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</si>
  <si>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</si>
  <si>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</si>
  <si>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</si>
  <si>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</si>
  <si>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</si>
  <si>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</si>
  <si>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</si>
  <si>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</si>
  <si>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</si>
  <si>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</si>
  <si>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</si>
  <si>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</si>
  <si>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</si>
  <si>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</si>
  <si>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</si>
  <si>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</si>
  <si>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</si>
  <si>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</si>
  <si>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</si>
  <si>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</si>
  <si>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</si>
  <si>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</si>
  <si>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</si>
  <si>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</si>
  <si>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</si>
  <si>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</si>
  <si>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</si>
  <si>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</si>
  <si>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</si>
  <si>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</si>
  <si>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</si>
  <si>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</si>
  <si>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</si>
  <si>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</si>
  <si>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</si>
  <si>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</si>
  <si>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</si>
  <si>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</si>
  <si>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</si>
  <si>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</si>
  <si>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</si>
  <si>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</si>
  <si>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</si>
  <si>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</si>
  <si>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</si>
  <si>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</si>
  <si>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</si>
  <si>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</si>
  <si>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</si>
  <si>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</si>
  <si>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</si>
  <si>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</si>
  <si>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</si>
  <si>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</si>
  <si>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</si>
  <si>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</si>
  <si>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</si>
  <si>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</si>
  <si>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</si>
  <si>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</si>
  <si>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</si>
  <si>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</si>
  <si>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</si>
  <si>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</si>
  <si>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</si>
  <si>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</si>
  <si>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</si>
  <si>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</si>
  <si>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</si>
  <si>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</si>
  <si>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</si>
  <si>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</si>
  <si>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</si>
  <si>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</si>
  <si>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</si>
  <si>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</si>
  <si>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</si>
  <si>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</si>
  <si>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</si>
  <si>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</si>
  <si>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</si>
  <si>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</si>
  <si>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</si>
  <si>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</si>
  <si>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</si>
  <si>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</si>
  <si>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</si>
  <si>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</si>
  <si>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</si>
  <si>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</si>
  <si>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</si>
  <si>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</si>
  <si>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</si>
  <si>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</si>
  <si>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</si>
  <si>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</si>
  <si>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</si>
  <si>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</si>
  <si>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</si>
  <si>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</si>
  <si>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</si>
  <si>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</si>
  <si>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</si>
  <si>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</si>
  <si>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</si>
  <si>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</si>
  <si>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</si>
  <si>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</si>
  <si>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</si>
  <si>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</si>
  <si>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</si>
  <si>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</si>
  <si>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</si>
  <si>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</si>
  <si>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</si>
  <si>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</si>
  <si>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</si>
  <si>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</si>
  <si>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</si>
  <si>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</si>
  <si>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</si>
  <si>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</si>
  <si>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</si>
  <si>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</si>
  <si>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</si>
  <si>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</si>
  <si>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</si>
  <si>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</si>
  <si>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</si>
  <si>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</si>
  <si>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</si>
  <si>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</si>
  <si>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</si>
  <si>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</si>
  <si>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</si>
  <si>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</si>
  <si>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</si>
  <si>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</si>
  <si>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</si>
  <si>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</si>
  <si>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</si>
  <si>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</si>
  <si>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</si>
  <si>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</si>
  <si>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</si>
  <si>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</si>
  <si>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</si>
  <si>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</si>
  <si>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</si>
  <si>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</si>
  <si>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</si>
  <si>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</si>
  <si>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</si>
  <si>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</si>
  <si>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</si>
  <si>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</si>
  <si>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</si>
  <si>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</si>
  <si>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</si>
  <si>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</si>
  <si>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</si>
  <si>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</si>
  <si>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</si>
  <si>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</si>
  <si>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</si>
  <si>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</si>
  <si>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</si>
  <si>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</si>
  <si>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</si>
  <si>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</si>
  <si>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</si>
  <si>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</si>
  <si>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</si>
  <si>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</si>
  <si>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</si>
  <si>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</si>
  <si>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</si>
  <si>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</si>
  <si>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</si>
  <si>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</si>
  <si>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</si>
  <si>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</si>
  <si>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</si>
  <si>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</si>
  <si>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</si>
  <si>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</si>
  <si>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</si>
  <si>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</si>
  <si>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</si>
  <si>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</si>
  <si>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</si>
  <si>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</si>
  <si>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</si>
  <si>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</si>
  <si>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</si>
  <si>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</si>
  <si>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</si>
  <si>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</si>
  <si>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</si>
  <si>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</si>
  <si>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</si>
  <si>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</si>
  <si>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</si>
  <si>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</si>
  <si>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</si>
  <si>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</si>
  <si>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</si>
  <si>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</si>
  <si>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</si>
  <si>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</si>
  <si>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</si>
  <si>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</si>
  <si>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</si>
  <si>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</si>
  <si>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</si>
  <si>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</si>
  <si>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</si>
  <si>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</si>
  <si>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</si>
  <si>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</si>
  <si>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</si>
  <si>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</si>
  <si>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</si>
  <si>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</si>
  <si>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</si>
  <si>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</si>
  <si>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</si>
  <si>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</si>
  <si>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</si>
  <si>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</si>
  <si>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</si>
  <si>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</si>
  <si>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</si>
  <si>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</si>
  <si>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</si>
  <si>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</si>
  <si>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</si>
  <si>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</si>
  <si>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</si>
  <si>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</si>
  <si>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</si>
  <si>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</si>
  <si>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</si>
  <si>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</si>
  <si>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</si>
  <si>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</si>
  <si>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</si>
  <si>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</si>
  <si>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</si>
  <si>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</si>
  <si>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</si>
  <si>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</si>
  <si>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</si>
  <si>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</si>
  <si>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</si>
  <si>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</si>
  <si>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</si>
  <si>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</si>
  <si>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</si>
  <si>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</si>
  <si>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</si>
  <si>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</si>
  <si>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</si>
  <si>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</si>
  <si>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</si>
  <si>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</si>
  <si>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</si>
  <si>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</si>
  <si>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</si>
  <si>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</si>
  <si>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</si>
  <si>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</si>
  <si>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</si>
  <si>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</si>
  <si>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</si>
  <si>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</si>
  <si>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M</t>
  </si>
  <si>
    <t>(설문지 : FFQ 95문항 설문지, 사용자 : 노천균, ID : H1900543)</t>
  </si>
  <si>
    <t>2021년 02월 15일 10:35:16</t>
  </si>
  <si>
    <t>H1900543</t>
  </si>
  <si>
    <t>노천균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</si>
</sst>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5640"/>
        <c:axId val="511845248"/>
      </c:barChart>
      <c:catAx>
        <c:axId val="51184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5248"/>
        <c:crosses val="autoZero"/>
        <c:auto val="1"/>
        <c:lblAlgn val="ctr"/>
        <c:lblOffset val="100"/>
        <c:noMultiLvlLbl val="0"/>
      </c:catAx>
      <c:valAx>
        <c:axId val="51184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4856"/>
        <c:axId val="511849952"/>
      </c:barChart>
      <c:catAx>
        <c:axId val="51184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9952"/>
        <c:crosses val="autoZero"/>
        <c:auto val="1"/>
        <c:lblAlgn val="ctr"/>
        <c:lblOffset val="100"/>
        <c:noMultiLvlLbl val="0"/>
      </c:catAx>
      <c:valAx>
        <c:axId val="51184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9560"/>
        <c:axId val="511848776"/>
      </c:barChart>
      <c:catAx>
        <c:axId val="51184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8776"/>
        <c:crosses val="autoZero"/>
        <c:auto val="1"/>
        <c:lblAlgn val="ctr"/>
        <c:lblOffset val="100"/>
        <c:noMultiLvlLbl val="0"/>
      </c:catAx>
      <c:valAx>
        <c:axId val="51184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1074.4000000000001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9168"/>
        <c:axId val="511851520"/>
      </c:barChart>
      <c:catAx>
        <c:axId val="51184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51520"/>
        <c:crosses val="autoZero"/>
        <c:auto val="1"/>
        <c:lblAlgn val="ctr"/>
        <c:lblOffset val="100"/>
        <c:noMultiLvlLbl val="0"/>
      </c:catAx>
      <c:valAx>
        <c:axId val="51185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3167.5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31384"/>
        <c:axId val="518830992"/>
      </c:barChart>
      <c:catAx>
        <c:axId val="51883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0992"/>
        <c:crosses val="autoZero"/>
        <c:auto val="1"/>
        <c:lblAlgn val="ctr"/>
        <c:lblOffset val="100"/>
        <c:noMultiLvlLbl val="0"/>
      </c:catAx>
      <c:valAx>
        <c:axId val="5188309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3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30208"/>
        <c:axId val="518831776"/>
      </c:barChart>
      <c:catAx>
        <c:axId val="5188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1776"/>
        <c:crosses val="autoZero"/>
        <c:auto val="1"/>
        <c:lblAlgn val="ctr"/>
        <c:lblOffset val="100"/>
        <c:noMultiLvlLbl val="0"/>
      </c:catAx>
      <c:valAx>
        <c:axId val="5188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9424"/>
        <c:axId val="518829816"/>
      </c:barChart>
      <c:catAx>
        <c:axId val="51882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9816"/>
        <c:crosses val="autoZero"/>
        <c:auto val="1"/>
        <c:lblAlgn val="ctr"/>
        <c:lblOffset val="100"/>
        <c:noMultiLvlLbl val="0"/>
      </c:catAx>
      <c:valAx>
        <c:axId val="51882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9624"/>
        <c:axId val="518825504"/>
      </c:barChart>
      <c:catAx>
        <c:axId val="51881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5504"/>
        <c:crosses val="autoZero"/>
        <c:auto val="1"/>
        <c:lblAlgn val="ctr"/>
        <c:lblOffset val="100"/>
        <c:noMultiLvlLbl val="0"/>
      </c:catAx>
      <c:valAx>
        <c:axId val="518825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740.8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4328"/>
        <c:axId val="518827072"/>
      </c:barChart>
      <c:catAx>
        <c:axId val="51882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7072"/>
        <c:crosses val="autoZero"/>
        <c:auto val="1"/>
        <c:lblAlgn val="ctr"/>
        <c:lblOffset val="100"/>
        <c:noMultiLvlLbl val="0"/>
      </c:catAx>
      <c:valAx>
        <c:axId val="518827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5896"/>
        <c:axId val="518827464"/>
      </c:barChart>
      <c:catAx>
        <c:axId val="51882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7464"/>
        <c:crosses val="autoZero"/>
        <c:auto val="1"/>
        <c:lblAlgn val="ctr"/>
        <c:lblOffset val="100"/>
        <c:noMultiLvlLbl val="0"/>
      </c:catAx>
      <c:valAx>
        <c:axId val="518827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6680"/>
        <c:axId val="518820800"/>
      </c:barChart>
      <c:catAx>
        <c:axId val="51882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0800"/>
        <c:crosses val="autoZero"/>
        <c:auto val="1"/>
        <c:lblAlgn val="ctr"/>
        <c:lblOffset val="100"/>
        <c:noMultiLvlLbl val="0"/>
      </c:catAx>
      <c:valAx>
        <c:axId val="518820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0544"/>
        <c:axId val="511841720"/>
      </c:barChart>
      <c:catAx>
        <c:axId val="51184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1720"/>
        <c:crosses val="autoZero"/>
        <c:auto val="1"/>
        <c:lblAlgn val="ctr"/>
        <c:lblOffset val="100"/>
        <c:noMultiLvlLbl val="0"/>
      </c:catAx>
      <c:valAx>
        <c:axId val="511841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7856"/>
        <c:axId val="518816096"/>
      </c:barChart>
      <c:catAx>
        <c:axId val="51882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6096"/>
        <c:crosses val="autoZero"/>
        <c:auto val="1"/>
        <c:lblAlgn val="ctr"/>
        <c:lblOffset val="100"/>
        <c:noMultiLvlLbl val="0"/>
      </c:catAx>
      <c:valAx>
        <c:axId val="51881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1584"/>
        <c:axId val="518822368"/>
      </c:barChart>
      <c:catAx>
        <c:axId val="51882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2368"/>
        <c:crosses val="autoZero"/>
        <c:auto val="1"/>
        <c:lblAlgn val="ctr"/>
        <c:lblOffset val="100"/>
        <c:noMultiLvlLbl val="0"/>
      </c:catAx>
      <c:valAx>
        <c:axId val="51882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21.9</c:v>
                </c:pt>
                <c:pt idx="1">
                  <c:v>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828248"/>
        <c:axId val="518824720"/>
      </c:barChart>
      <c:catAx>
        <c:axId val="51882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4720"/>
        <c:crosses val="autoZero"/>
        <c:auto val="1"/>
        <c:lblAlgn val="ctr"/>
        <c:lblOffset val="100"/>
        <c:noMultiLvlLbl val="0"/>
      </c:catAx>
      <c:valAx>
        <c:axId val="51882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8.8547340000000005</c:v>
                </c:pt>
                <c:pt idx="1">
                  <c:v>11.499407</c:v>
                </c:pt>
                <c:pt idx="2">
                  <c:v>11.650271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598.79999999999995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8448"/>
        <c:axId val="518821976"/>
      </c:barChart>
      <c:catAx>
        <c:axId val="51881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1976"/>
        <c:crosses val="autoZero"/>
        <c:auto val="1"/>
        <c:lblAlgn val="ctr"/>
        <c:lblOffset val="100"/>
        <c:noMultiLvlLbl val="0"/>
      </c:catAx>
      <c:valAx>
        <c:axId val="51882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8840"/>
        <c:axId val="518820016"/>
      </c:barChart>
      <c:catAx>
        <c:axId val="51881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0016"/>
        <c:crosses val="autoZero"/>
        <c:auto val="1"/>
        <c:lblAlgn val="ctr"/>
        <c:lblOffset val="100"/>
        <c:noMultiLvlLbl val="0"/>
      </c:catAx>
      <c:valAx>
        <c:axId val="51882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61.7</c:v>
                </c:pt>
                <c:pt idx="1">
                  <c:v>12.9</c:v>
                </c:pt>
                <c:pt idx="2">
                  <c:v>25.4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825112"/>
        <c:axId val="514782720"/>
      </c:barChart>
      <c:catAx>
        <c:axId val="51882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2720"/>
        <c:crosses val="autoZero"/>
        <c:auto val="1"/>
        <c:lblAlgn val="ctr"/>
        <c:lblOffset val="100"/>
        <c:noMultiLvlLbl val="0"/>
      </c:catAx>
      <c:valAx>
        <c:axId val="51478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1336.7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4288"/>
        <c:axId val="514781544"/>
      </c:barChart>
      <c:catAx>
        <c:axId val="51478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1544"/>
        <c:crosses val="autoZero"/>
        <c:auto val="1"/>
        <c:lblAlgn val="ctr"/>
        <c:lblOffset val="100"/>
        <c:noMultiLvlLbl val="0"/>
      </c:catAx>
      <c:valAx>
        <c:axId val="514781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3112"/>
        <c:axId val="514783504"/>
      </c:barChart>
      <c:catAx>
        <c:axId val="5147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3504"/>
        <c:crosses val="autoZero"/>
        <c:auto val="1"/>
        <c:lblAlgn val="ctr"/>
        <c:lblOffset val="100"/>
        <c:noMultiLvlLbl val="0"/>
      </c:catAx>
      <c:valAx>
        <c:axId val="51478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1352"/>
        <c:axId val="514781152"/>
      </c:barChart>
      <c:catAx>
        <c:axId val="51477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1152"/>
        <c:crosses val="autoZero"/>
        <c:auto val="1"/>
        <c:lblAlgn val="ctr"/>
        <c:lblOffset val="100"/>
        <c:noMultiLvlLbl val="0"/>
      </c:catAx>
      <c:valAx>
        <c:axId val="51478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8976"/>
        <c:axId val="511840936"/>
      </c:barChart>
      <c:catAx>
        <c:axId val="5118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936"/>
        <c:crosses val="autoZero"/>
        <c:auto val="1"/>
        <c:lblAlgn val="ctr"/>
        <c:lblOffset val="100"/>
        <c:noMultiLvlLbl val="0"/>
      </c:catAx>
      <c:valAx>
        <c:axId val="51184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8150.3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5664"/>
        <c:axId val="514771744"/>
      </c:barChart>
      <c:catAx>
        <c:axId val="5147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744"/>
        <c:crosses val="autoZero"/>
        <c:auto val="1"/>
        <c:lblAlgn val="ctr"/>
        <c:lblOffset val="100"/>
        <c:noMultiLvlLbl val="0"/>
      </c:catAx>
      <c:valAx>
        <c:axId val="51477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7624"/>
        <c:axId val="514774880"/>
      </c:barChart>
      <c:catAx>
        <c:axId val="51477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880"/>
        <c:crosses val="autoZero"/>
        <c:auto val="1"/>
        <c:lblAlgn val="ctr"/>
        <c:lblOffset val="100"/>
        <c:noMultiLvlLbl val="0"/>
      </c:catAx>
      <c:valAx>
        <c:axId val="51477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960"/>
        <c:axId val="514776840"/>
      </c:barChart>
      <c:catAx>
        <c:axId val="51477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6840"/>
        <c:crosses val="autoZero"/>
        <c:auto val="1"/>
        <c:lblAlgn val="ctr"/>
        <c:lblOffset val="100"/>
        <c:noMultiLvlLbl val="0"/>
      </c:catAx>
      <c:valAx>
        <c:axId val="51477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270.60000000000002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7016"/>
        <c:axId val="511838192"/>
      </c:barChart>
      <c:catAx>
        <c:axId val="51183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192"/>
        <c:crosses val="autoZero"/>
        <c:auto val="1"/>
        <c:lblAlgn val="ctr"/>
        <c:lblOffset val="100"/>
        <c:noMultiLvlLbl val="0"/>
      </c:catAx>
      <c:valAx>
        <c:axId val="5118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9368"/>
        <c:axId val="511846032"/>
      </c:barChart>
      <c:catAx>
        <c:axId val="51183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6032"/>
        <c:crosses val="autoZero"/>
        <c:auto val="1"/>
        <c:lblAlgn val="ctr"/>
        <c:lblOffset val="100"/>
        <c:noMultiLvlLbl val="0"/>
      </c:catAx>
      <c:valAx>
        <c:axId val="51184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9760"/>
        <c:axId val="511837408"/>
      </c:barChart>
      <c:catAx>
        <c:axId val="5118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7408"/>
        <c:crosses val="autoZero"/>
        <c:auto val="1"/>
        <c:lblAlgn val="ctr"/>
        <c:lblOffset val="100"/>
        <c:noMultiLvlLbl val="0"/>
      </c:catAx>
      <c:valAx>
        <c:axId val="51183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7208"/>
        <c:axId val="511844072"/>
      </c:barChart>
      <c:catAx>
        <c:axId val="51184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4072"/>
        <c:crosses val="autoZero"/>
        <c:auto val="1"/>
        <c:lblAlgn val="ctr"/>
        <c:lblOffset val="100"/>
        <c:noMultiLvlLbl val="0"/>
      </c:catAx>
      <c:valAx>
        <c:axId val="5118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1328"/>
        <c:axId val="511846816"/>
      </c:barChart>
      <c:catAx>
        <c:axId val="5118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6816"/>
        <c:crosses val="autoZero"/>
        <c:auto val="1"/>
        <c:lblAlgn val="ctr"/>
        <c:lblOffset val="100"/>
        <c:noMultiLvlLbl val="0"/>
      </c:catAx>
      <c:valAx>
        <c:axId val="51184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504"/>
        <c:axId val="511844464"/>
      </c:barChart>
      <c:catAx>
        <c:axId val="51184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4464"/>
        <c:crosses val="autoZero"/>
        <c:auto val="1"/>
        <c:lblAlgn val="ctr"/>
        <c:lblOffset val="100"/>
        <c:noMultiLvlLbl val="0"/>
      </c:catAx>
      <c:valAx>
        <c:axId val="5118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노천균, ID : H1900543)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10:35:16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55</v>
      </c>
      <c r="B4" s="76"/>
      <c r="C4" s="76"/>
      <c r="D4" s="46"/>
      <c r="E4" s="73" t="s">
        <v>197</v>
      </c>
      <c r="F4" s="74"/>
      <c r="G4" s="74"/>
      <c r="H4" s="75"/>
      <c r="I4" s="46"/>
      <c r="J4" s="73" t="s">
        <v>198</v>
      </c>
      <c r="K4" s="74"/>
      <c r="L4" s="75"/>
      <c r="M4" s="46"/>
      <c r="N4" s="76" t="s">
        <v>199</v>
      </c>
      <c r="O4" s="76"/>
      <c r="P4" s="76"/>
      <c r="Q4" s="76"/>
      <c r="R4" s="76"/>
      <c r="S4" s="76"/>
      <c r="T4" s="46"/>
      <c r="U4" s="76" t="s">
        <v>200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1336.7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68.099999999999994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61.7</v>
      </c>
      <c r="G8" s="59">
        <f>'DRIs DATA 입력'!G8</f>
        <v>12.9</v>
      </c>
      <c r="H8" s="59">
        <f>'DRIs DATA 입력'!H8</f>
        <v>25.4</v>
      </c>
      <c r="I8" s="46"/>
      <c r="J8" s="59" t="s">
        <v>215</v>
      </c>
      <c r="K8" s="59">
        <f>'DRIs DATA 입력'!K8</f>
        <v>21.9</v>
      </c>
      <c r="L8" s="59">
        <f>'DRIs DATA 입력'!L8</f>
        <v>13.6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216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217</v>
      </c>
      <c r="B14" s="76"/>
      <c r="C14" s="76"/>
      <c r="D14" s="76"/>
      <c r="E14" s="76"/>
      <c r="F14" s="76"/>
      <c r="G14" s="46"/>
      <c r="H14" s="76" t="s">
        <v>218</v>
      </c>
      <c r="I14" s="76"/>
      <c r="J14" s="76"/>
      <c r="K14" s="76"/>
      <c r="L14" s="76"/>
      <c r="M14" s="76"/>
      <c r="N14" s="46"/>
      <c r="O14" s="76" t="s">
        <v>219</v>
      </c>
      <c r="P14" s="76"/>
      <c r="Q14" s="76"/>
      <c r="R14" s="76"/>
      <c r="S14" s="76"/>
      <c r="T14" s="76"/>
      <c r="U14" s="46"/>
      <c r="V14" s="76" t="s">
        <v>220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598.79999999999995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4.0999999999999996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270.60000000000002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223</v>
      </c>
      <c r="B24" s="76"/>
      <c r="C24" s="76"/>
      <c r="D24" s="76"/>
      <c r="E24" s="76"/>
      <c r="F24" s="76"/>
      <c r="G24" s="46"/>
      <c r="H24" s="76" t="s">
        <v>224</v>
      </c>
      <c r="I24" s="76"/>
      <c r="J24" s="76"/>
      <c r="K24" s="76"/>
      <c r="L24" s="76"/>
      <c r="M24" s="76"/>
      <c r="N24" s="46"/>
      <c r="O24" s="76" t="s">
        <v>225</v>
      </c>
      <c r="P24" s="76"/>
      <c r="Q24" s="76"/>
      <c r="R24" s="76"/>
      <c r="S24" s="76"/>
      <c r="T24" s="76"/>
      <c r="U24" s="46"/>
      <c r="V24" s="76" t="s">
        <v>226</v>
      </c>
      <c r="W24" s="76"/>
      <c r="X24" s="76"/>
      <c r="Y24" s="76"/>
      <c r="Z24" s="76"/>
      <c r="AA24" s="76"/>
      <c r="AB24" s="46"/>
      <c r="AC24" s="76" t="s">
        <v>227</v>
      </c>
      <c r="AD24" s="76"/>
      <c r="AE24" s="76"/>
      <c r="AF24" s="76"/>
      <c r="AG24" s="76"/>
      <c r="AH24" s="76"/>
      <c r="AI24" s="46"/>
      <c r="AJ24" s="76" t="s">
        <v>228</v>
      </c>
      <c r="AK24" s="76"/>
      <c r="AL24" s="76"/>
      <c r="AM24" s="76"/>
      <c r="AN24" s="76"/>
      <c r="AO24" s="76"/>
      <c r="AP24" s="46"/>
      <c r="AQ24" s="76" t="s">
        <v>229</v>
      </c>
      <c r="AR24" s="76"/>
      <c r="AS24" s="76"/>
      <c r="AT24" s="76"/>
      <c r="AU24" s="76"/>
      <c r="AV24" s="76"/>
      <c r="AW24" s="46"/>
      <c r="AX24" s="76" t="s">
        <v>230</v>
      </c>
      <c r="AY24" s="76"/>
      <c r="AZ24" s="76"/>
      <c r="BA24" s="76"/>
      <c r="BB24" s="76"/>
      <c r="BC24" s="76"/>
      <c r="BD24" s="46"/>
      <c r="BE24" s="76" t="s">
        <v>231</v>
      </c>
      <c r="BF24" s="76"/>
      <c r="BG24" s="76"/>
      <c r="BH24" s="76"/>
      <c r="BI24" s="76"/>
      <c r="BJ24" s="7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102.1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594.6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233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234</v>
      </c>
      <c r="B34" s="76"/>
      <c r="C34" s="76"/>
      <c r="D34" s="76"/>
      <c r="E34" s="76"/>
      <c r="F34" s="76"/>
      <c r="G34" s="46"/>
      <c r="H34" s="76" t="s">
        <v>235</v>
      </c>
      <c r="I34" s="76"/>
      <c r="J34" s="76"/>
      <c r="K34" s="76"/>
      <c r="L34" s="76"/>
      <c r="M34" s="76"/>
      <c r="N34" s="46"/>
      <c r="O34" s="76" t="s">
        <v>236</v>
      </c>
      <c r="P34" s="76"/>
      <c r="Q34" s="76"/>
      <c r="R34" s="76"/>
      <c r="S34" s="76"/>
      <c r="T34" s="76"/>
      <c r="U34" s="46"/>
      <c r="V34" s="76" t="s">
        <v>237</v>
      </c>
      <c r="W34" s="76"/>
      <c r="X34" s="76"/>
      <c r="Y34" s="76"/>
      <c r="Z34" s="76"/>
      <c r="AA34" s="76"/>
      <c r="AB34" s="46"/>
      <c r="AC34" s="76" t="s">
        <v>238</v>
      </c>
      <c r="AD34" s="76"/>
      <c r="AE34" s="76"/>
      <c r="AF34" s="76"/>
      <c r="AG34" s="76"/>
      <c r="AH34" s="76"/>
      <c r="AI34" s="46"/>
      <c r="AJ34" s="76" t="s">
        <v>239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562.4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1074.4000000000001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8150.3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3167.5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124.1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240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241</v>
      </c>
      <c r="B44" s="76"/>
      <c r="C44" s="76"/>
      <c r="D44" s="76"/>
      <c r="E44" s="76"/>
      <c r="F44" s="76"/>
      <c r="G44" s="46"/>
      <c r="H44" s="76" t="s">
        <v>242</v>
      </c>
      <c r="I44" s="76"/>
      <c r="J44" s="76"/>
      <c r="K44" s="76"/>
      <c r="L44" s="76"/>
      <c r="M44" s="76"/>
      <c r="N44" s="46"/>
      <c r="O44" s="76" t="s">
        <v>243</v>
      </c>
      <c r="P44" s="76"/>
      <c r="Q44" s="76"/>
      <c r="R44" s="76"/>
      <c r="S44" s="76"/>
      <c r="T44" s="76"/>
      <c r="U44" s="46"/>
      <c r="V44" s="76" t="s">
        <v>244</v>
      </c>
      <c r="W44" s="76"/>
      <c r="X44" s="76"/>
      <c r="Y44" s="76"/>
      <c r="Z44" s="76"/>
      <c r="AA44" s="76"/>
      <c r="AB44" s="46"/>
      <c r="AC44" s="76" t="s">
        <v>245</v>
      </c>
      <c r="AD44" s="76"/>
      <c r="AE44" s="76"/>
      <c r="AF44" s="76"/>
      <c r="AG44" s="76"/>
      <c r="AH44" s="76"/>
      <c r="AI44" s="46"/>
      <c r="AJ44" s="76" t="s">
        <v>246</v>
      </c>
      <c r="AK44" s="76"/>
      <c r="AL44" s="76"/>
      <c r="AM44" s="76"/>
      <c r="AN44" s="76"/>
      <c r="AO44" s="76"/>
      <c r="AP44" s="46"/>
      <c r="AQ44" s="76" t="s">
        <v>247</v>
      </c>
      <c r="AR44" s="76"/>
      <c r="AS44" s="76"/>
      <c r="AT44" s="76"/>
      <c r="AU44" s="76"/>
      <c r="AV44" s="76"/>
      <c r="AW44" s="46"/>
      <c r="AX44" s="76" t="s">
        <v>248</v>
      </c>
      <c r="AY44" s="76"/>
      <c r="AZ44" s="76"/>
      <c r="BA44" s="76"/>
      <c r="BB44" s="76"/>
      <c r="BC44" s="76"/>
      <c r="BD44" s="46"/>
      <c r="BE44" s="76" t="s">
        <v>249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740.8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491.5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2200</v>
      </c>
      <c r="C6" s="69">
        <v>1336.7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68.099999999999994</v>
      </c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26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61.7</v>
      </c>
      <c r="G8" s="69">
        <v>12.9</v>
      </c>
      <c r="H8" s="69">
        <v>25.4</v>
      </c>
      <c r="J8" s="69" t="s">
        <v>215</v>
      </c>
      <c r="K8" s="69">
        <v>21.9</v>
      </c>
      <c r="L8" s="69">
        <v>13.6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598.79999999999995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18.8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4.0999999999999996</v>
      </c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270.60000000000002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102.1</v>
      </c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1.6</v>
      </c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1.2</v>
      </c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16.8</v>
      </c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594.6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13.7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1.7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0.5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562.4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1074.4000000000001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8150.3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3167.5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101.2</v>
      </c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124.1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16</v>
      </c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11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740.8</v>
      </c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0.1</v>
      </c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3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491.5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76.5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2" sqref="E1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54</v>
      </c>
      <c r="E2" s="62">
        <v>1336.6560999999999</v>
      </c>
      <c r="F2" s="62">
        <v>165.57885999999999</v>
      </c>
      <c r="G2" s="62">
        <v>34.600985999999999</v>
      </c>
      <c r="H2" s="62">
        <v>17.499787999999999</v>
      </c>
      <c r="I2" s="62">
        <v>17.101198</v>
      </c>
      <c r="J2" s="62">
        <v>68.067986000000005</v>
      </c>
      <c r="K2" s="62">
        <v>25.679124999999999</v>
      </c>
      <c r="L2" s="62">
        <v>42.388863000000001</v>
      </c>
      <c r="M2" s="62">
        <v>26.041823999999998</v>
      </c>
      <c r="N2" s="62">
        <v>2.4652544999999999</v>
      </c>
      <c r="O2" s="62">
        <v>15.090814</v>
      </c>
      <c r="P2" s="62">
        <v>884.28345000000002</v>
      </c>
      <c r="Q2" s="62">
        <v>33.326903999999999</v>
      </c>
      <c r="R2" s="62">
        <v>598.76</v>
      </c>
      <c r="S2" s="62">
        <v>46.642783999999999</v>
      </c>
      <c r="T2" s="62">
        <v>6625.4070000000002</v>
      </c>
      <c r="U2" s="62">
        <v>4.093731</v>
      </c>
      <c r="V2" s="62">
        <v>18.796087</v>
      </c>
      <c r="W2" s="62">
        <v>270.55752999999999</v>
      </c>
      <c r="X2" s="62">
        <v>102.10071000000001</v>
      </c>
      <c r="Y2" s="62">
        <v>1.6379722000000001</v>
      </c>
      <c r="Z2" s="62">
        <v>1.19689</v>
      </c>
      <c r="AA2" s="62">
        <v>16.814133000000002</v>
      </c>
      <c r="AB2" s="62">
        <v>1.9679751000000001</v>
      </c>
      <c r="AC2" s="62">
        <v>594.5643</v>
      </c>
      <c r="AD2" s="62">
        <v>13.65592</v>
      </c>
      <c r="AE2" s="62">
        <v>1.6942607000000001</v>
      </c>
      <c r="AF2" s="62">
        <v>0.52677214000000006</v>
      </c>
      <c r="AG2" s="62">
        <v>562.38469999999995</v>
      </c>
      <c r="AH2" s="62">
        <v>312.09429999999998</v>
      </c>
      <c r="AI2" s="62">
        <v>250.29040000000001</v>
      </c>
      <c r="AJ2" s="62">
        <v>1074.4203</v>
      </c>
      <c r="AK2" s="62">
        <v>8150.3059999999996</v>
      </c>
      <c r="AL2" s="62">
        <v>101.20534499999999</v>
      </c>
      <c r="AM2" s="62">
        <v>3167.5450000000001</v>
      </c>
      <c r="AN2" s="62">
        <v>124.09424</v>
      </c>
      <c r="AO2" s="62">
        <v>15.986962</v>
      </c>
      <c r="AP2" s="62">
        <v>11.461111000000001</v>
      </c>
      <c r="AQ2" s="62">
        <v>4.5258520000000004</v>
      </c>
      <c r="AR2" s="62">
        <v>11.000349</v>
      </c>
      <c r="AS2" s="62">
        <v>740.80853000000002</v>
      </c>
      <c r="AT2" s="62">
        <v>7.2844385999999997E-2</v>
      </c>
      <c r="AU2" s="62">
        <v>2.9690764000000001</v>
      </c>
      <c r="AV2" s="62">
        <v>491.49686000000003</v>
      </c>
      <c r="AW2" s="62">
        <v>76.545029999999997</v>
      </c>
      <c r="AX2" s="62">
        <v>0.19961620999999999</v>
      </c>
      <c r="AY2" s="62">
        <v>1.1986227</v>
      </c>
      <c r="AZ2" s="62">
        <v>237.33319</v>
      </c>
      <c r="BA2" s="62">
        <v>32.008938000000001</v>
      </c>
      <c r="BB2" s="62">
        <v>8.8547340000000005</v>
      </c>
      <c r="BC2" s="62">
        <v>11.499407</v>
      </c>
      <c r="BD2" s="62">
        <v>11.650271</v>
      </c>
      <c r="BE2" s="62">
        <v>0.71062623999999996</v>
      </c>
      <c r="BF2" s="62">
        <v>3.8749433</v>
      </c>
      <c r="BG2" s="62">
        <v>0</v>
      </c>
      <c r="BH2" s="72">
        <v>2.23172E-5</v>
      </c>
      <c r="BI2" s="62">
        <v>5.04668E-4</v>
      </c>
      <c r="BJ2" s="62">
        <v>2.5148245999999999E-2</v>
      </c>
      <c r="BK2" s="62">
        <v>0</v>
      </c>
      <c r="BL2" s="62">
        <v>0.39673366999999998</v>
      </c>
      <c r="BM2" s="62">
        <v>5.6972389999999997</v>
      </c>
      <c r="BN2" s="62">
        <v>1.6665432</v>
      </c>
      <c r="BO2" s="62">
        <v>82.161959999999993</v>
      </c>
      <c r="BP2" s="62">
        <v>15.917726500000001</v>
      </c>
      <c r="BQ2" s="62">
        <v>25.529509999999998</v>
      </c>
      <c r="BR2" s="62">
        <v>82.915535000000006</v>
      </c>
      <c r="BS2" s="62">
        <v>19.349955000000001</v>
      </c>
      <c r="BT2" s="62">
        <v>20.227112000000002</v>
      </c>
      <c r="BU2" s="62">
        <v>0.13654440000000001</v>
      </c>
      <c r="BV2" s="62">
        <v>4.3918657999999999E-2</v>
      </c>
      <c r="BW2" s="62">
        <v>1.3307194</v>
      </c>
      <c r="BX2" s="62">
        <v>2.2660038</v>
      </c>
      <c r="BY2" s="62">
        <v>8.3402770000000001E-2</v>
      </c>
      <c r="BZ2" s="62">
        <v>3.5286099999999999E-4</v>
      </c>
      <c r="CA2" s="62">
        <v>0.5173645</v>
      </c>
      <c r="CB2" s="62">
        <v>2.0294257E-2</v>
      </c>
      <c r="CC2" s="62">
        <v>0.29680677999999999</v>
      </c>
      <c r="CD2" s="62">
        <v>5.2679580000000001</v>
      </c>
      <c r="CE2" s="62">
        <v>4.4905002999999999E-2</v>
      </c>
      <c r="CF2" s="62">
        <v>0.41117271999999999</v>
      </c>
      <c r="CG2" s="62">
        <v>0</v>
      </c>
      <c r="CH2" s="62">
        <v>5.4908097000000003E-2</v>
      </c>
      <c r="CI2" s="62">
        <v>2.5327990000000001E-3</v>
      </c>
      <c r="CJ2" s="62">
        <v>12.198757000000001</v>
      </c>
      <c r="CK2" s="62">
        <v>1.0423989E-2</v>
      </c>
      <c r="CL2" s="62">
        <v>1.0747533</v>
      </c>
      <c r="CM2" s="62">
        <v>5.9085999999999999</v>
      </c>
      <c r="CN2" s="62">
        <v>2151.1484</v>
      </c>
      <c r="CO2" s="62">
        <v>3808.8780000000002</v>
      </c>
      <c r="CP2" s="62">
        <v>2997.2637</v>
      </c>
      <c r="CQ2" s="62">
        <v>1023.0667999999999</v>
      </c>
      <c r="CR2" s="62">
        <v>498.55185</v>
      </c>
      <c r="CS2" s="62">
        <v>254.76822999999999</v>
      </c>
      <c r="CT2" s="62">
        <v>2114.7192</v>
      </c>
      <c r="CU2" s="62">
        <v>1485.8629000000001</v>
      </c>
      <c r="CV2" s="62">
        <v>699.62649999999996</v>
      </c>
      <c r="CW2" s="62">
        <v>1805.3135</v>
      </c>
      <c r="CX2" s="62">
        <v>515.26660000000004</v>
      </c>
      <c r="CY2" s="62">
        <v>2543.7896000000001</v>
      </c>
      <c r="CZ2" s="62">
        <v>1444.8407</v>
      </c>
      <c r="DA2" s="62">
        <v>3468.5783999999999</v>
      </c>
      <c r="DB2" s="62">
        <v>3077.319</v>
      </c>
      <c r="DC2" s="62">
        <v>4769.8109999999997</v>
      </c>
      <c r="DD2" s="62">
        <v>7967.6796999999997</v>
      </c>
      <c r="DE2" s="62">
        <v>2059.1774999999998</v>
      </c>
      <c r="DF2" s="62">
        <v>2772.9265</v>
      </c>
      <c r="DG2" s="62">
        <v>1853.3784000000001</v>
      </c>
      <c r="DH2" s="62">
        <v>280.32162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32.008938000000001</v>
      </c>
      <c r="B6">
        <f>BB2</f>
        <v>8.8547340000000005</v>
      </c>
      <c r="C6">
        <f>BC2</f>
        <v>11.499407</v>
      </c>
      <c r="D6">
        <f>BD2</f>
        <v>11.650271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24326</v>
      </c>
      <c r="C2" s="56">
        <f ca="1">YEAR(TODAY())-YEAR(B2)+IF(TODAY()&gt;=DATE(YEAR(TODAY()),MONTH(B2),DAY(B2)),0,-1)</f>
        <v>54</v>
      </c>
      <c r="E2" s="52">
        <v>164</v>
      </c>
      <c r="F2" s="53" t="s">
        <v>275</v>
      </c>
      <c r="G2" s="52">
        <v>69.8</v>
      </c>
      <c r="H2" s="51" t="s">
        <v>40</v>
      </c>
      <c r="I2" s="79">
        <f>ROUND(G3/E3^2,1)</f>
        <v>26</v>
      </c>
    </row>
    <row r="3" spans="1:9">
      <c r="E3" s="51">
        <f>E2/100</f>
        <v>1.64</v>
      </c>
      <c r="F3" s="51" t="s">
        <v>39</v>
      </c>
      <c r="G3" s="51">
        <f>G2</f>
        <v>69.8</v>
      </c>
      <c r="H3" s="51" t="s">
        <v>40</v>
      </c>
      <c r="I3" s="79"/>
    </row>
    <row r="4" spans="1:9">
      <c r="A4" t="s">
        <v>272</v>
      </c>
    </row>
    <row r="5" spans="1:9">
      <c r="B5" s="60">
        <v>44169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노천균, ID : H1900543)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10:35:16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195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274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44169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54</v>
      </c>
      <c r="G12" s="144"/>
      <c r="H12" s="144"/>
      <c r="I12" s="144"/>
      <c r="K12" s="135">
        <f>'개인정보 및 신체계측 입력'!E2</f>
        <v>164</v>
      </c>
      <c r="L12" s="136"/>
      <c r="M12" s="129">
        <f>'개인정보 및 신체계측 입력'!G2</f>
        <v>69.8</v>
      </c>
      <c r="N12" s="130"/>
      <c r="O12" s="125" t="s">
        <v>270</v>
      </c>
      <c r="P12" s="119"/>
      <c r="Q12" s="122">
        <f>'개인정보 및 신체계측 입력'!I2</f>
        <v>26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노천균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41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50" t="s">
        <v>42</v>
      </c>
      <c r="E36" s="150"/>
      <c r="F36" s="150"/>
      <c r="G36" s="150"/>
      <c r="H36" s="150"/>
      <c r="I36" s="34">
        <f>'DRIs DATA'!F8</f>
        <v>61.7</v>
      </c>
      <c r="J36" s="151" t="s">
        <v>43</v>
      </c>
      <c r="K36" s="151"/>
      <c r="L36" s="151"/>
      <c r="M36" s="151"/>
      <c r="N36" s="35"/>
      <c r="O36" s="149" t="s">
        <v>44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181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50" t="s">
        <v>42</v>
      </c>
      <c r="E41" s="150"/>
      <c r="F41" s="150"/>
      <c r="G41" s="150"/>
      <c r="H41" s="150"/>
      <c r="I41" s="34">
        <f>'DRIs DATA'!G8</f>
        <v>12.9</v>
      </c>
      <c r="J41" s="151" t="s">
        <v>43</v>
      </c>
      <c r="K41" s="151"/>
      <c r="L41" s="151"/>
      <c r="M41" s="151"/>
      <c r="N41" s="35"/>
      <c r="O41" s="148" t="s">
        <v>48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183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2" t="s">
        <v>42</v>
      </c>
      <c r="E46" s="152"/>
      <c r="F46" s="152"/>
      <c r="G46" s="152"/>
      <c r="H46" s="152"/>
      <c r="I46" s="34">
        <f>'DRIs DATA'!H8</f>
        <v>25.4</v>
      </c>
      <c r="J46" s="151" t="s">
        <v>43</v>
      </c>
      <c r="K46" s="151"/>
      <c r="L46" s="151"/>
      <c r="M46" s="151"/>
      <c r="N46" s="35"/>
      <c r="O46" s="148" t="s">
        <v>47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190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163</v>
      </c>
      <c r="D69" s="157"/>
      <c r="E69" s="157"/>
      <c r="F69" s="157"/>
      <c r="G69" s="157"/>
      <c r="H69" s="150" t="s">
        <v>169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8">
        <f>ROUND('그룹 전체 사용자의 일일 입력'!D6/MAX('그룹 전체 사용자의 일일 입력'!$B$6,'그룹 전체 사용자의 일일 입력'!$C$6,'그룹 전체 사용자의 일일 입력'!$D$6),1)</f>
        <v>1</v>
      </c>
      <c r="P69" s="158"/>
      <c r="Q69" s="37" t="s">
        <v>53</v>
      </c>
      <c r="R69" s="35"/>
      <c r="S69" s="35"/>
      <c r="T69" s="6"/>
    </row>
    <row r="70" spans="2:21" ht="18" customHeight="1" thickBot="1">
      <c r="B70" s="6"/>
      <c r="C70" s="92" t="s">
        <v>164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50</v>
      </c>
      <c r="D72" s="157"/>
      <c r="E72" s="157"/>
      <c r="F72" s="157"/>
      <c r="G72" s="157"/>
      <c r="H72" s="38"/>
      <c r="I72" s="150" t="s">
        <v>51</v>
      </c>
      <c r="J72" s="150"/>
      <c r="K72" s="36">
        <f>ROUND('DRIs DATA'!L8,1)</f>
        <v>13.6</v>
      </c>
      <c r="L72" s="36" t="s">
        <v>52</v>
      </c>
      <c r="M72" s="36">
        <f>ROUND('DRIs DATA'!K8,1)</f>
        <v>21.9</v>
      </c>
      <c r="N72" s="151" t="s">
        <v>53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180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191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267</v>
      </c>
      <c r="C93" s="142"/>
      <c r="D93" s="142"/>
      <c r="E93" s="142"/>
      <c r="F93" s="142"/>
      <c r="G93" s="142"/>
      <c r="H93" s="142"/>
      <c r="I93" s="142"/>
      <c r="J93" s="143"/>
      <c r="L93" s="141" t="s">
        <v>174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170</v>
      </c>
      <c r="C94" s="94"/>
      <c r="D94" s="94"/>
      <c r="E94" s="94"/>
      <c r="F94" s="97">
        <f>ROUND('DRIs DATA'!F16/'DRIs DATA'!C16*100,2)</f>
        <v>79.84</v>
      </c>
      <c r="G94" s="97"/>
      <c r="H94" s="94" t="s">
        <v>166</v>
      </c>
      <c r="I94" s="94"/>
      <c r="J94" s="95"/>
      <c r="L94" s="96" t="s">
        <v>170</v>
      </c>
      <c r="M94" s="94"/>
      <c r="N94" s="94"/>
      <c r="O94" s="94"/>
      <c r="P94" s="94"/>
      <c r="Q94" s="23">
        <f>ROUND('DRIs DATA'!M16/'DRIs DATA'!K16*100,2)</f>
        <v>156.66999999999999</v>
      </c>
      <c r="R94" s="94" t="s">
        <v>166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179</v>
      </c>
      <c r="C96" s="100"/>
      <c r="D96" s="100"/>
      <c r="E96" s="100"/>
      <c r="F96" s="100"/>
      <c r="G96" s="100"/>
      <c r="H96" s="100"/>
      <c r="I96" s="100"/>
      <c r="J96" s="101"/>
      <c r="L96" s="105" t="s">
        <v>172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192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263</v>
      </c>
      <c r="C120" s="89"/>
      <c r="D120" s="89"/>
      <c r="E120" s="89"/>
      <c r="F120" s="89"/>
      <c r="G120" s="89"/>
      <c r="H120" s="89"/>
      <c r="I120" s="89"/>
      <c r="J120" s="90"/>
      <c r="L120" s="88" t="s">
        <v>264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170</v>
      </c>
      <c r="C121" s="16"/>
      <c r="D121" s="16"/>
      <c r="E121" s="15"/>
      <c r="F121" s="97">
        <f>ROUND('DRIs DATA'!F26/'DRIs DATA'!C26*100,2)</f>
        <v>102.1</v>
      </c>
      <c r="G121" s="97"/>
      <c r="H121" s="94" t="s">
        <v>165</v>
      </c>
      <c r="I121" s="94"/>
      <c r="J121" s="95"/>
      <c r="L121" s="42" t="s">
        <v>170</v>
      </c>
      <c r="M121" s="20"/>
      <c r="N121" s="20"/>
      <c r="O121" s="23"/>
      <c r="P121" s="6"/>
      <c r="Q121" s="58">
        <f>ROUND('DRIs DATA'!AH26/'DRIs DATA'!AE26*100,2)</f>
        <v>133.33000000000001</v>
      </c>
      <c r="R121" s="94" t="s">
        <v>165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173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268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261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262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193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265</v>
      </c>
      <c r="C171" s="89"/>
      <c r="D171" s="89"/>
      <c r="E171" s="89"/>
      <c r="F171" s="89"/>
      <c r="G171" s="89"/>
      <c r="H171" s="89"/>
      <c r="I171" s="89"/>
      <c r="J171" s="90"/>
      <c r="L171" s="88" t="s">
        <v>175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170</v>
      </c>
      <c r="C172" s="20"/>
      <c r="D172" s="20"/>
      <c r="E172" s="6"/>
      <c r="F172" s="97">
        <f>ROUND('DRIs DATA'!F36/'DRIs DATA'!C36*100,2)</f>
        <v>70.3</v>
      </c>
      <c r="G172" s="97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543.35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184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186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266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170</v>
      </c>
      <c r="C197" s="20"/>
      <c r="D197" s="20"/>
      <c r="E197" s="6"/>
      <c r="F197" s="97">
        <f>ROUND('DRIs DATA'!F46/'DRIs DATA'!C46*100,2)</f>
        <v>160</v>
      </c>
      <c r="G197" s="97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185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194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187</v>
      </c>
      <c r="C209" s="117"/>
      <c r="D209" s="117"/>
      <c r="E209" s="117"/>
      <c r="F209" s="117"/>
      <c r="G209" s="117"/>
      <c r="H209" s="117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98" t="s">
        <v>189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2021-02-15T05:23:51Z</dcterms:modified>
</cp:coreProperties>
</file>