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<sst xmlns="http://schemas.openxmlformats.org/spreadsheetml/2006/main" count="692" uniqueCount="283">
  <si>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</si>
  <si>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</si>
  <si>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</si>
  <si>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</si>
  <si>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</si>
  <si>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</si>
  <si>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</si>
  <si>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</si>
  <si>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</si>
  <si>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</si>
  <si>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</si>
  <si>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</si>
  <si>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</si>
  <si>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</si>
  <si>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</si>
  <si>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</si>
  <si>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</si>
  <si>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</si>
  <si>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</si>
  <si>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</si>
  <si>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</si>
  <si>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</si>
  <si>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</si>
  <si>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</si>
  <si>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</si>
  <si>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</si>
  <si>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</si>
  <si>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</si>
  <si>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</si>
  <si>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</si>
  <si>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</si>
  <si>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</si>
  <si>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</si>
  <si>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</si>
  <si>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</si>
  <si>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</si>
  <si>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</si>
  <si>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</si>
  <si>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</si>
  <si>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</si>
  <si>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</si>
  <si>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</si>
  <si>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</si>
  <si>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</si>
  <si>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</si>
  <si>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</si>
  <si>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</si>
  <si>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</si>
  <si>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</si>
  <si>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</si>
  <si>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</si>
  <si>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</si>
  <si>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</si>
  <si>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</si>
  <si>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</si>
  <si>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</si>
  <si>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</si>
  <si>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</si>
  <si>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</si>
  <si>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</si>
  <si>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</si>
  <si>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</si>
  <si>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</si>
  <si>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</si>
  <si>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</si>
  <si>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</si>
  <si>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</si>
  <si>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</si>
  <si>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</si>
  <si>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</si>
  <si>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</si>
  <si>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</si>
  <si>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</si>
  <si>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</si>
  <si>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</si>
  <si>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</si>
  <si>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</si>
  <si>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</si>
  <si>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</si>
  <si>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</si>
  <si>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</si>
  <si>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</si>
  <si>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</si>
  <si>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</si>
  <si>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</si>
  <si>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</si>
  <si>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</si>
  <si>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</si>
  <si>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</si>
  <si>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</si>
  <si>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</si>
  <si>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</si>
  <si>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</si>
  <si>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</si>
  <si>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</si>
  <si>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</si>
  <si>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</si>
  <si>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</si>
  <si>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</si>
  <si>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</si>
  <si>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</si>
  <si>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</si>
  <si>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</si>
  <si>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</si>
  <si>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</si>
  <si>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</si>
  <si>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</si>
  <si>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</si>
  <si>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</si>
  <si>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</si>
  <si>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</si>
  <si>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</si>
  <si>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</si>
  <si>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</si>
  <si>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</si>
  <si>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</si>
  <si>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</si>
  <si>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</si>
  <si>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</si>
  <si>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</si>
  <si>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</si>
  <si>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</si>
  <si>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</si>
  <si>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</si>
  <si>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</si>
  <si>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</si>
  <si>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</si>
  <si>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</si>
  <si>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</si>
  <si>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</si>
  <si>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</si>
  <si>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</si>
  <si>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</si>
  <si>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</si>
  <si>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</si>
  <si>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</si>
  <si>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</si>
  <si>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</si>
  <si>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</si>
  <si>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</si>
  <si>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</si>
  <si>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</si>
  <si>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</si>
  <si>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</si>
  <si>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</si>
  <si>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</si>
  <si>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</si>
  <si>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</si>
  <si>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</si>
  <si>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</si>
  <si>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</si>
  <si>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</si>
  <si>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</si>
  <si>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</si>
  <si>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</si>
  <si>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</si>
  <si>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</si>
  <si>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</si>
  <si>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</si>
  <si>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</si>
  <si>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</si>
  <si>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</si>
  <si>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</si>
  <si>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</si>
  <si>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</si>
  <si>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</si>
  <si>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</si>
  <si>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</si>
  <si>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</si>
  <si>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</si>
  <si>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</si>
  <si>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</si>
  <si>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</si>
  <si>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</si>
  <si>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</si>
  <si>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</si>
  <si>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</si>
  <si>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</si>
  <si>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</si>
  <si>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</si>
  <si>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</si>
  <si>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</si>
  <si>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</si>
  <si>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</si>
  <si>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</si>
  <si>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</si>
  <si>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</si>
  <si>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</si>
  <si>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</si>
  <si>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</si>
  <si>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</si>
  <si>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</si>
  <si>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</si>
  <si>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</si>
  <si>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</si>
  <si>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</si>
  <si>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</si>
  <si>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</si>
  <si>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</si>
  <si>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</si>
  <si>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</si>
  <si>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</si>
  <si>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</si>
  <si>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</si>
  <si>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</si>
  <si>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</si>
  <si>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</si>
  <si>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</si>
  <si>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</si>
  <si>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</si>
  <si>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</si>
  <si>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</si>
  <si>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</si>
  <si>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</si>
  <si>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</si>
  <si>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</si>
  <si>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</si>
  <si>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</si>
  <si>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</si>
  <si>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</si>
  <si>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</si>
  <si>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</si>
  <si>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</si>
  <si>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</si>
  <si>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</si>
  <si>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</si>
  <si>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</si>
  <si>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</si>
  <si>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</si>
  <si>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</si>
  <si>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</si>
  <si>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</si>
  <si>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</si>
  <si>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</si>
  <si>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</si>
  <si>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</si>
  <si>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</si>
  <si>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</si>
  <si>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</si>
  <si>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</si>
  <si>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</si>
  <si>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</si>
  <si>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</si>
  <si>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</si>
  <si>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</si>
  <si>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</si>
  <si>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</si>
  <si>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</si>
  <si>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</si>
  <si>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</si>
  <si>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</si>
  <si>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</si>
  <si>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</si>
  <si>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</si>
  <si>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</si>
  <si>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</si>
  <si>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</si>
  <si>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</si>
  <si>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</si>
  <si>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</si>
  <si>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</si>
  <si>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</si>
  <si>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</si>
  <si>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</si>
  <si>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</si>
  <si>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</si>
  <si>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</si>
  <si>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</si>
  <si>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</si>
  <si>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</si>
  <si>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</si>
  <si>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</si>
  <si>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</si>
  <si>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</si>
  <si>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</si>
  <si>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</si>
  <si>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</si>
  <si>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</si>
  <si>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(설문지 : FFQ 95문항 설문지, 사용자 : 정영주, ID : H1900546)</t>
  </si>
  <si>
    <t>출력시각</t>
  </si>
  <si>
    <t>2021년 02월 15일 10:39:06</t>
  </si>
  <si>
    <t>H1900546</t>
  </si>
  <si>
    <t>정영주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</si>
</sst>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13120"/>
        <c:axId val="255113904"/>
      </c:barChart>
      <c:catAx>
        <c:axId val="2551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13904"/>
        <c:crosses val="autoZero"/>
        <c:auto val="1"/>
        <c:lblAlgn val="ctr"/>
        <c:lblOffset val="100"/>
        <c:noMultiLvlLbl val="0"/>
      </c:catAx>
      <c:valAx>
        <c:axId val="25511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86344"/>
        <c:axId val="255386736"/>
      </c:barChart>
      <c:catAx>
        <c:axId val="25538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86736"/>
        <c:crosses val="autoZero"/>
        <c:auto val="1"/>
        <c:lblAlgn val="ctr"/>
        <c:lblOffset val="100"/>
        <c:noMultiLvlLbl val="0"/>
      </c:catAx>
      <c:valAx>
        <c:axId val="25538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8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88304"/>
        <c:axId val="255387128"/>
      </c:barChart>
      <c:catAx>
        <c:axId val="25538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87128"/>
        <c:crosses val="autoZero"/>
        <c:auto val="1"/>
        <c:lblAlgn val="ctr"/>
        <c:lblOffset val="100"/>
        <c:noMultiLvlLbl val="0"/>
      </c:catAx>
      <c:valAx>
        <c:axId val="25538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8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87520"/>
        <c:axId val="498584688"/>
      </c:barChart>
      <c:catAx>
        <c:axId val="25538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84688"/>
        <c:crosses val="autoZero"/>
        <c:auto val="1"/>
        <c:lblAlgn val="ctr"/>
        <c:lblOffset val="100"/>
        <c:noMultiLvlLbl val="0"/>
      </c:catAx>
      <c:valAx>
        <c:axId val="49858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2819.6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84296"/>
        <c:axId val="498581944"/>
      </c:barChart>
      <c:catAx>
        <c:axId val="49858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81944"/>
        <c:crosses val="autoZero"/>
        <c:auto val="1"/>
        <c:lblAlgn val="ctr"/>
        <c:lblOffset val="100"/>
        <c:noMultiLvlLbl val="0"/>
      </c:catAx>
      <c:valAx>
        <c:axId val="498581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8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266.39999999999998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82728"/>
        <c:axId val="498585080"/>
      </c:barChart>
      <c:catAx>
        <c:axId val="49858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85080"/>
        <c:crosses val="autoZero"/>
        <c:auto val="1"/>
        <c:lblAlgn val="ctr"/>
        <c:lblOffset val="100"/>
        <c:noMultiLvlLbl val="0"/>
      </c:catAx>
      <c:valAx>
        <c:axId val="49858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8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83904"/>
        <c:axId val="498581552"/>
      </c:barChart>
      <c:catAx>
        <c:axId val="49858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81552"/>
        <c:crosses val="autoZero"/>
        <c:auto val="1"/>
        <c:lblAlgn val="ctr"/>
        <c:lblOffset val="100"/>
        <c:noMultiLvlLbl val="0"/>
      </c:catAx>
      <c:valAx>
        <c:axId val="49858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587944"/>
        <c:axId val="206588336"/>
      </c:barChart>
      <c:catAx>
        <c:axId val="20658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588336"/>
        <c:crosses val="autoZero"/>
        <c:auto val="1"/>
        <c:lblAlgn val="ctr"/>
        <c:lblOffset val="100"/>
        <c:noMultiLvlLbl val="0"/>
      </c:catAx>
      <c:valAx>
        <c:axId val="206588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58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586376"/>
        <c:axId val="206588728"/>
      </c:barChart>
      <c:catAx>
        <c:axId val="20658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588728"/>
        <c:crosses val="autoZero"/>
        <c:auto val="1"/>
        <c:lblAlgn val="ctr"/>
        <c:lblOffset val="100"/>
        <c:noMultiLvlLbl val="0"/>
      </c:catAx>
      <c:valAx>
        <c:axId val="2065887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58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585592"/>
        <c:axId val="206586768"/>
      </c:barChart>
      <c:catAx>
        <c:axId val="20658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586768"/>
        <c:crosses val="autoZero"/>
        <c:auto val="1"/>
        <c:lblAlgn val="ctr"/>
        <c:lblOffset val="100"/>
        <c:noMultiLvlLbl val="0"/>
      </c:catAx>
      <c:valAx>
        <c:axId val="20658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58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756608"/>
        <c:axId val="206758176"/>
      </c:barChart>
      <c:catAx>
        <c:axId val="2067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758176"/>
        <c:crosses val="autoZero"/>
        <c:auto val="1"/>
        <c:lblAlgn val="ctr"/>
        <c:lblOffset val="100"/>
        <c:noMultiLvlLbl val="0"/>
      </c:catAx>
      <c:valAx>
        <c:axId val="206758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13512"/>
        <c:axId val="492151168"/>
      </c:barChart>
      <c:catAx>
        <c:axId val="25511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1168"/>
        <c:crosses val="autoZero"/>
        <c:auto val="1"/>
        <c:lblAlgn val="ctr"/>
        <c:lblOffset val="100"/>
        <c:noMultiLvlLbl val="0"/>
      </c:catAx>
      <c:valAx>
        <c:axId val="492151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1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757000"/>
        <c:axId val="206757784"/>
      </c:barChart>
      <c:catAx>
        <c:axId val="20675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757784"/>
        <c:crosses val="autoZero"/>
        <c:auto val="1"/>
        <c:lblAlgn val="ctr"/>
        <c:lblOffset val="100"/>
        <c:noMultiLvlLbl val="0"/>
      </c:catAx>
      <c:valAx>
        <c:axId val="20675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5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758960"/>
        <c:axId val="206757392"/>
      </c:barChart>
      <c:catAx>
        <c:axId val="20675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757392"/>
        <c:crosses val="autoZero"/>
        <c:auto val="1"/>
        <c:lblAlgn val="ctr"/>
        <c:lblOffset val="100"/>
        <c:noMultiLvlLbl val="0"/>
      </c:catAx>
      <c:valAx>
        <c:axId val="20675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5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</c:v>
                </c:pt>
                <c:pt idx="1">
                  <c:v>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6755432"/>
        <c:axId val="124244520"/>
      </c:barChart>
      <c:catAx>
        <c:axId val="20675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44520"/>
        <c:crosses val="autoZero"/>
        <c:auto val="1"/>
        <c:lblAlgn val="ctr"/>
        <c:lblOffset val="100"/>
        <c:noMultiLvlLbl val="0"/>
      </c:catAx>
      <c:valAx>
        <c:axId val="12424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5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9.7552450000000004</c:v>
                </c:pt>
                <c:pt idx="1">
                  <c:v>8.553464</c:v>
                </c:pt>
                <c:pt idx="2">
                  <c:v>6.1192564999999997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4246480"/>
        <c:axId val="124245304"/>
      </c:barChart>
      <c:catAx>
        <c:axId val="12424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45304"/>
        <c:crosses val="autoZero"/>
        <c:auto val="1"/>
        <c:lblAlgn val="ctr"/>
        <c:lblOffset val="100"/>
        <c:noMultiLvlLbl val="0"/>
      </c:catAx>
      <c:valAx>
        <c:axId val="12424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424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4245696"/>
        <c:axId val="124246872"/>
      </c:barChart>
      <c:catAx>
        <c:axId val="1242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46872"/>
        <c:crosses val="autoZero"/>
        <c:auto val="1"/>
        <c:lblAlgn val="ctr"/>
        <c:lblOffset val="100"/>
        <c:noMultiLvlLbl val="0"/>
      </c:catAx>
      <c:valAx>
        <c:axId val="12424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42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76.599999999999994</c:v>
                </c:pt>
                <c:pt idx="1">
                  <c:v>9.8000000000000007</c:v>
                </c:pt>
                <c:pt idx="2">
                  <c:v>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4243736"/>
        <c:axId val="497348056"/>
      </c:barChart>
      <c:catAx>
        <c:axId val="12424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48056"/>
        <c:crosses val="autoZero"/>
        <c:auto val="1"/>
        <c:lblAlgn val="ctr"/>
        <c:lblOffset val="100"/>
        <c:noMultiLvlLbl val="0"/>
      </c:catAx>
      <c:valAx>
        <c:axId val="49734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424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1657.7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51192"/>
        <c:axId val="497350408"/>
      </c:barChart>
      <c:catAx>
        <c:axId val="4973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50408"/>
        <c:crosses val="autoZero"/>
        <c:auto val="1"/>
        <c:lblAlgn val="ctr"/>
        <c:lblOffset val="100"/>
        <c:noMultiLvlLbl val="0"/>
      </c:catAx>
      <c:valAx>
        <c:axId val="497350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5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50800"/>
        <c:axId val="497348448"/>
      </c:barChart>
      <c:catAx>
        <c:axId val="49735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48448"/>
        <c:crosses val="autoZero"/>
        <c:auto val="1"/>
        <c:lblAlgn val="ctr"/>
        <c:lblOffset val="100"/>
        <c:noMultiLvlLbl val="0"/>
      </c:catAx>
      <c:valAx>
        <c:axId val="49734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5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49232"/>
        <c:axId val="497350016"/>
      </c:barChart>
      <c:catAx>
        <c:axId val="49734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50016"/>
        <c:crosses val="autoZero"/>
        <c:auto val="1"/>
        <c:lblAlgn val="ctr"/>
        <c:lblOffset val="100"/>
        <c:noMultiLvlLbl val="0"/>
      </c:catAx>
      <c:valAx>
        <c:axId val="49735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4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0776"/>
        <c:axId val="492153128"/>
      </c:barChart>
      <c:catAx>
        <c:axId val="49215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3128"/>
        <c:crosses val="autoZero"/>
        <c:auto val="1"/>
        <c:lblAlgn val="ctr"/>
        <c:lblOffset val="100"/>
        <c:noMultiLvlLbl val="0"/>
      </c:catAx>
      <c:valAx>
        <c:axId val="49215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27208"/>
        <c:axId val="517327992"/>
      </c:barChart>
      <c:catAx>
        <c:axId val="51732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27992"/>
        <c:crosses val="autoZero"/>
        <c:auto val="1"/>
        <c:lblAlgn val="ctr"/>
        <c:lblOffset val="100"/>
        <c:noMultiLvlLbl val="0"/>
      </c:catAx>
      <c:valAx>
        <c:axId val="51732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2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28384"/>
        <c:axId val="517324856"/>
      </c:barChart>
      <c:catAx>
        <c:axId val="5173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24856"/>
        <c:crosses val="autoZero"/>
        <c:auto val="1"/>
        <c:lblAlgn val="ctr"/>
        <c:lblOffset val="100"/>
        <c:noMultiLvlLbl val="0"/>
      </c:catAx>
      <c:valAx>
        <c:axId val="51732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26032"/>
        <c:axId val="517326816"/>
      </c:barChart>
      <c:catAx>
        <c:axId val="51732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26816"/>
        <c:crosses val="autoZero"/>
        <c:auto val="1"/>
        <c:lblAlgn val="ctr"/>
        <c:lblOffset val="100"/>
        <c:noMultiLvlLbl val="0"/>
      </c:catAx>
      <c:valAx>
        <c:axId val="51732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2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146.30000000000001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2344"/>
        <c:axId val="492151560"/>
      </c:barChart>
      <c:catAx>
        <c:axId val="49215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1560"/>
        <c:crosses val="autoZero"/>
        <c:auto val="1"/>
        <c:lblAlgn val="ctr"/>
        <c:lblOffset val="100"/>
        <c:noMultiLvlLbl val="0"/>
      </c:catAx>
      <c:valAx>
        <c:axId val="49215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1952"/>
        <c:axId val="492150384"/>
      </c:barChart>
      <c:catAx>
        <c:axId val="49215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0384"/>
        <c:crosses val="autoZero"/>
        <c:auto val="1"/>
        <c:lblAlgn val="ctr"/>
        <c:lblOffset val="100"/>
        <c:noMultiLvlLbl val="0"/>
      </c:catAx>
      <c:valAx>
        <c:axId val="49215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973544"/>
        <c:axId val="508970408"/>
      </c:barChart>
      <c:catAx>
        <c:axId val="50897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970408"/>
        <c:crosses val="autoZero"/>
        <c:auto val="1"/>
        <c:lblAlgn val="ctr"/>
        <c:lblOffset val="100"/>
        <c:noMultiLvlLbl val="0"/>
      </c:catAx>
      <c:valAx>
        <c:axId val="50897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97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972760"/>
        <c:axId val="508973152"/>
      </c:barChart>
      <c:catAx>
        <c:axId val="50897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973152"/>
        <c:crosses val="autoZero"/>
        <c:auto val="1"/>
        <c:lblAlgn val="ctr"/>
        <c:lblOffset val="100"/>
        <c:noMultiLvlLbl val="0"/>
      </c:catAx>
      <c:valAx>
        <c:axId val="50897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97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972368"/>
        <c:axId val="508971192"/>
      </c:barChart>
      <c:catAx>
        <c:axId val="50897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971192"/>
        <c:crosses val="autoZero"/>
        <c:auto val="1"/>
        <c:lblAlgn val="ctr"/>
        <c:lblOffset val="100"/>
        <c:noMultiLvlLbl val="0"/>
      </c:catAx>
      <c:valAx>
        <c:axId val="50897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97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85560"/>
        <c:axId val="255389088"/>
      </c:barChart>
      <c:catAx>
        <c:axId val="25538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89088"/>
        <c:crosses val="autoZero"/>
        <c:auto val="1"/>
        <c:lblAlgn val="ctr"/>
        <c:lblOffset val="100"/>
        <c:noMultiLvlLbl val="0"/>
      </c:catAx>
      <c:valAx>
        <c:axId val="25538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8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정영주, ID : H1900546)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10:39:06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55</v>
      </c>
      <c r="B4" s="74"/>
      <c r="C4" s="74"/>
      <c r="D4" s="46"/>
      <c r="E4" s="76" t="s">
        <v>197</v>
      </c>
      <c r="F4" s="77"/>
      <c r="G4" s="77"/>
      <c r="H4" s="78"/>
      <c r="I4" s="46"/>
      <c r="J4" s="76" t="s">
        <v>198</v>
      </c>
      <c r="K4" s="77"/>
      <c r="L4" s="78"/>
      <c r="M4" s="46"/>
      <c r="N4" s="74" t="s">
        <v>199</v>
      </c>
      <c r="O4" s="74"/>
      <c r="P4" s="74"/>
      <c r="Q4" s="74"/>
      <c r="R4" s="74"/>
      <c r="S4" s="74"/>
      <c r="T4" s="46"/>
      <c r="U4" s="74" t="s">
        <v>200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1657.7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76.599999999999994</v>
      </c>
      <c r="G8" s="59">
        <f>'DRIs DATA 입력'!G8</f>
        <v>9.8000000000000007</v>
      </c>
      <c r="H8" s="59">
        <f>'DRIs DATA 입력'!H8</f>
        <v>13.6</v>
      </c>
      <c r="I8" s="46"/>
      <c r="J8" s="59" t="s">
        <v>215</v>
      </c>
      <c r="K8" s="59">
        <f>'DRIs DATA 입력'!K8</f>
        <v>8.5</v>
      </c>
      <c r="L8" s="59">
        <f>'DRIs DATA 입력'!L8</f>
        <v>12.3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217</v>
      </c>
      <c r="B14" s="74"/>
      <c r="C14" s="74"/>
      <c r="D14" s="74"/>
      <c r="E14" s="74"/>
      <c r="F14" s="74"/>
      <c r="G14" s="46"/>
      <c r="H14" s="74" t="s">
        <v>218</v>
      </c>
      <c r="I14" s="74"/>
      <c r="J14" s="74"/>
      <c r="K14" s="74"/>
      <c r="L14" s="74"/>
      <c r="M14" s="74"/>
      <c r="N14" s="46"/>
      <c r="O14" s="74" t="s">
        <v>219</v>
      </c>
      <c r="P14" s="74"/>
      <c r="Q14" s="74"/>
      <c r="R14" s="74"/>
      <c r="S14" s="74"/>
      <c r="T14" s="74"/>
      <c r="U14" s="46"/>
      <c r="V14" s="74" t="s">
        <v>220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395.9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146.30000000000001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223</v>
      </c>
      <c r="B24" s="74"/>
      <c r="C24" s="74"/>
      <c r="D24" s="74"/>
      <c r="E24" s="74"/>
      <c r="F24" s="74"/>
      <c r="G24" s="46"/>
      <c r="H24" s="74" t="s">
        <v>224</v>
      </c>
      <c r="I24" s="74"/>
      <c r="J24" s="74"/>
      <c r="K24" s="74"/>
      <c r="L24" s="74"/>
      <c r="M24" s="74"/>
      <c r="N24" s="46"/>
      <c r="O24" s="74" t="s">
        <v>225</v>
      </c>
      <c r="P24" s="74"/>
      <c r="Q24" s="74"/>
      <c r="R24" s="74"/>
      <c r="S24" s="74"/>
      <c r="T24" s="74"/>
      <c r="U24" s="46"/>
      <c r="V24" s="74" t="s">
        <v>226</v>
      </c>
      <c r="W24" s="74"/>
      <c r="X24" s="74"/>
      <c r="Y24" s="74"/>
      <c r="Z24" s="74"/>
      <c r="AA24" s="74"/>
      <c r="AB24" s="46"/>
      <c r="AC24" s="74" t="s">
        <v>227</v>
      </c>
      <c r="AD24" s="74"/>
      <c r="AE24" s="74"/>
      <c r="AF24" s="74"/>
      <c r="AG24" s="74"/>
      <c r="AH24" s="74"/>
      <c r="AI24" s="46"/>
      <c r="AJ24" s="74" t="s">
        <v>228</v>
      </c>
      <c r="AK24" s="74"/>
      <c r="AL24" s="74"/>
      <c r="AM24" s="74"/>
      <c r="AN24" s="74"/>
      <c r="AO24" s="74"/>
      <c r="AP24" s="46"/>
      <c r="AQ24" s="74" t="s">
        <v>229</v>
      </c>
      <c r="AR24" s="74"/>
      <c r="AS24" s="74"/>
      <c r="AT24" s="74"/>
      <c r="AU24" s="74"/>
      <c r="AV24" s="74"/>
      <c r="AW24" s="46"/>
      <c r="AX24" s="74" t="s">
        <v>230</v>
      </c>
      <c r="AY24" s="74"/>
      <c r="AZ24" s="74"/>
      <c r="BA24" s="74"/>
      <c r="BB24" s="74"/>
      <c r="BC24" s="74"/>
      <c r="BD24" s="46"/>
      <c r="BE24" s="74" t="s">
        <v>231</v>
      </c>
      <c r="BF24" s="74"/>
      <c r="BG24" s="74"/>
      <c r="BH24" s="74"/>
      <c r="BI24" s="74"/>
      <c r="BJ24" s="74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68.5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1.1000000000000001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437.8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5.0999999999999996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2.2000000000000002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234</v>
      </c>
      <c r="B34" s="74"/>
      <c r="C34" s="74"/>
      <c r="D34" s="74"/>
      <c r="E34" s="74"/>
      <c r="F34" s="74"/>
      <c r="G34" s="46"/>
      <c r="H34" s="74" t="s">
        <v>235</v>
      </c>
      <c r="I34" s="74"/>
      <c r="J34" s="74"/>
      <c r="K34" s="74"/>
      <c r="L34" s="74"/>
      <c r="M34" s="74"/>
      <c r="N34" s="46"/>
      <c r="O34" s="74" t="s">
        <v>236</v>
      </c>
      <c r="P34" s="74"/>
      <c r="Q34" s="74"/>
      <c r="R34" s="74"/>
      <c r="S34" s="74"/>
      <c r="T34" s="74"/>
      <c r="U34" s="46"/>
      <c r="V34" s="74" t="s">
        <v>237</v>
      </c>
      <c r="W34" s="74"/>
      <c r="X34" s="74"/>
      <c r="Y34" s="74"/>
      <c r="Z34" s="74"/>
      <c r="AA34" s="74"/>
      <c r="AB34" s="46"/>
      <c r="AC34" s="74" t="s">
        <v>238</v>
      </c>
      <c r="AD34" s="74"/>
      <c r="AE34" s="74"/>
      <c r="AF34" s="74"/>
      <c r="AG34" s="74"/>
      <c r="AH34" s="74"/>
      <c r="AI34" s="46"/>
      <c r="AJ34" s="74" t="s">
        <v>239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456.7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930.5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4813.5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2819.6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266.39999999999998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81.2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240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241</v>
      </c>
      <c r="B44" s="74"/>
      <c r="C44" s="74"/>
      <c r="D44" s="74"/>
      <c r="E44" s="74"/>
      <c r="F44" s="74"/>
      <c r="G44" s="46"/>
      <c r="H44" s="74" t="s">
        <v>242</v>
      </c>
      <c r="I44" s="74"/>
      <c r="J44" s="74"/>
      <c r="K44" s="74"/>
      <c r="L44" s="74"/>
      <c r="M44" s="74"/>
      <c r="N44" s="46"/>
      <c r="O44" s="74" t="s">
        <v>243</v>
      </c>
      <c r="P44" s="74"/>
      <c r="Q44" s="74"/>
      <c r="R44" s="74"/>
      <c r="S44" s="74"/>
      <c r="T44" s="74"/>
      <c r="U44" s="46"/>
      <c r="V44" s="74" t="s">
        <v>244</v>
      </c>
      <c r="W44" s="74"/>
      <c r="X44" s="74"/>
      <c r="Y44" s="74"/>
      <c r="Z44" s="74"/>
      <c r="AA44" s="74"/>
      <c r="AB44" s="46"/>
      <c r="AC44" s="74" t="s">
        <v>245</v>
      </c>
      <c r="AD44" s="74"/>
      <c r="AE44" s="74"/>
      <c r="AF44" s="74"/>
      <c r="AG44" s="74"/>
      <c r="AH44" s="74"/>
      <c r="AI44" s="46"/>
      <c r="AJ44" s="74" t="s">
        <v>246</v>
      </c>
      <c r="AK44" s="74"/>
      <c r="AL44" s="74"/>
      <c r="AM44" s="74"/>
      <c r="AN44" s="74"/>
      <c r="AO44" s="74"/>
      <c r="AP44" s="46"/>
      <c r="AQ44" s="74" t="s">
        <v>247</v>
      </c>
      <c r="AR44" s="74"/>
      <c r="AS44" s="74"/>
      <c r="AT44" s="74"/>
      <c r="AU44" s="74"/>
      <c r="AV44" s="74"/>
      <c r="AW44" s="46"/>
      <c r="AX44" s="74" t="s">
        <v>248</v>
      </c>
      <c r="AY44" s="74"/>
      <c r="AZ44" s="74"/>
      <c r="BA44" s="74"/>
      <c r="BB44" s="74"/>
      <c r="BC44" s="74"/>
      <c r="BD44" s="46"/>
      <c r="BE44" s="74" t="s">
        <v>249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659.4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101.2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63.8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9" sqref="M59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278</v>
      </c>
      <c r="G1" s="64" t="s">
        <v>279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1657.7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50.1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18.5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76.599999999999994</v>
      </c>
      <c r="G8" s="69">
        <v>9.8000000000000007</v>
      </c>
      <c r="H8" s="69">
        <v>13.6</v>
      </c>
      <c r="J8" s="69" t="s">
        <v>215</v>
      </c>
      <c r="K8" s="69">
        <v>8.5</v>
      </c>
      <c r="L8" s="69">
        <v>12.3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395.9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13.2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4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146.30000000000001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68.5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1.4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1.2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11.8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1.1000000000000001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437.8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5.0999999999999996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2.2000000000000002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0.5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456.7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930.5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4813.5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2819.6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266.39999999999998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81.2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9.9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7.8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659.4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0.1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2.5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101.2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63.8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1" sqref="E11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54</v>
      </c>
      <c r="E2" s="62">
        <v>1657.6746000000001</v>
      </c>
      <c r="F2" s="62">
        <v>282.1465</v>
      </c>
      <c r="G2" s="62">
        <v>36.265099999999997</v>
      </c>
      <c r="H2" s="62">
        <v>18.751280000000001</v>
      </c>
      <c r="I2" s="62">
        <v>17.513817</v>
      </c>
      <c r="J2" s="62">
        <v>50.051949999999998</v>
      </c>
      <c r="K2" s="62">
        <v>27.380106000000001</v>
      </c>
      <c r="L2" s="62">
        <v>22.67184</v>
      </c>
      <c r="M2" s="62">
        <v>18.530847999999999</v>
      </c>
      <c r="N2" s="62">
        <v>1.6023467</v>
      </c>
      <c r="O2" s="62">
        <v>10.296409000000001</v>
      </c>
      <c r="P2" s="62">
        <v>923.56579999999997</v>
      </c>
      <c r="Q2" s="62">
        <v>21.579688999999998</v>
      </c>
      <c r="R2" s="62">
        <v>395.93146000000002</v>
      </c>
      <c r="S2" s="62">
        <v>105.58668</v>
      </c>
      <c r="T2" s="62">
        <v>3484.1374999999998</v>
      </c>
      <c r="U2" s="62">
        <v>3.9756792000000001</v>
      </c>
      <c r="V2" s="62">
        <v>13.178993999999999</v>
      </c>
      <c r="W2" s="62">
        <v>146.25914</v>
      </c>
      <c r="X2" s="62">
        <v>68.529679999999999</v>
      </c>
      <c r="Y2" s="62">
        <v>1.4057146</v>
      </c>
      <c r="Z2" s="62">
        <v>1.2266197000000001</v>
      </c>
      <c r="AA2" s="62">
        <v>11.796677000000001</v>
      </c>
      <c r="AB2" s="62">
        <v>1.1474807</v>
      </c>
      <c r="AC2" s="62">
        <v>437.84564</v>
      </c>
      <c r="AD2" s="62">
        <v>5.1429229999999997</v>
      </c>
      <c r="AE2" s="62">
        <v>2.1690257000000002</v>
      </c>
      <c r="AF2" s="62">
        <v>0.54280024999999998</v>
      </c>
      <c r="AG2" s="62">
        <v>456.71210000000002</v>
      </c>
      <c r="AH2" s="62">
        <v>175.11401000000001</v>
      </c>
      <c r="AI2" s="62">
        <v>281.59807999999998</v>
      </c>
      <c r="AJ2" s="62">
        <v>930.54489999999998</v>
      </c>
      <c r="AK2" s="62">
        <v>4813.482</v>
      </c>
      <c r="AL2" s="62">
        <v>266.43310000000002</v>
      </c>
      <c r="AM2" s="62">
        <v>2819.6196</v>
      </c>
      <c r="AN2" s="62">
        <v>81.245999999999995</v>
      </c>
      <c r="AO2" s="62">
        <v>9.9016940000000009</v>
      </c>
      <c r="AP2" s="62">
        <v>8.0537405</v>
      </c>
      <c r="AQ2" s="62">
        <v>1.8479532999999999</v>
      </c>
      <c r="AR2" s="62">
        <v>7.7716117000000002</v>
      </c>
      <c r="AS2" s="62">
        <v>659.44683999999995</v>
      </c>
      <c r="AT2" s="62">
        <v>6.4001890000000006E-2</v>
      </c>
      <c r="AU2" s="62">
        <v>2.4520729000000001</v>
      </c>
      <c r="AV2" s="62">
        <v>101.15797000000001</v>
      </c>
      <c r="AW2" s="62">
        <v>63.819409999999998</v>
      </c>
      <c r="AX2" s="62">
        <v>3.4115720000000002E-2</v>
      </c>
      <c r="AY2" s="62">
        <v>0.77529749999999997</v>
      </c>
      <c r="AZ2" s="62">
        <v>190.04384999999999</v>
      </c>
      <c r="BA2" s="62">
        <v>24.429642000000001</v>
      </c>
      <c r="BB2" s="62">
        <v>9.7552450000000004</v>
      </c>
      <c r="BC2" s="62">
        <v>8.553464</v>
      </c>
      <c r="BD2" s="62">
        <v>6.1192564999999997</v>
      </c>
      <c r="BE2" s="62">
        <v>0.50017303000000002</v>
      </c>
      <c r="BF2" s="62">
        <v>1.1645110999999999</v>
      </c>
      <c r="BG2" s="62">
        <v>0</v>
      </c>
      <c r="BH2" s="62">
        <v>5.1096134000000001E-2</v>
      </c>
      <c r="BI2" s="62">
        <v>3.9570899999999999E-2</v>
      </c>
      <c r="BJ2" s="62">
        <v>0.12806988999999999</v>
      </c>
      <c r="BK2" s="62">
        <v>0</v>
      </c>
      <c r="BL2" s="62">
        <v>0.46604192</v>
      </c>
      <c r="BM2" s="62">
        <v>4.0455899999999998</v>
      </c>
      <c r="BN2" s="62">
        <v>1.2300689</v>
      </c>
      <c r="BO2" s="62">
        <v>59.121699999999997</v>
      </c>
      <c r="BP2" s="62">
        <v>10.304278999999999</v>
      </c>
      <c r="BQ2" s="62">
        <v>18.919229999999999</v>
      </c>
      <c r="BR2" s="62">
        <v>65.645669999999996</v>
      </c>
      <c r="BS2" s="62">
        <v>21.946760000000001</v>
      </c>
      <c r="BT2" s="62">
        <v>13.59881</v>
      </c>
      <c r="BU2" s="62">
        <v>2.2733099999999999E-2</v>
      </c>
      <c r="BV2" s="62">
        <v>2.3248319999999999E-2</v>
      </c>
      <c r="BW2" s="62">
        <v>0.88875079999999995</v>
      </c>
      <c r="BX2" s="62">
        <v>1.192528</v>
      </c>
      <c r="BY2" s="62">
        <v>8.9813660000000003E-2</v>
      </c>
      <c r="BZ2" s="62">
        <v>6.2536299999999998E-4</v>
      </c>
      <c r="CA2" s="62">
        <v>0.54296310000000003</v>
      </c>
      <c r="CB2" s="62">
        <v>3.2547959999999999E-3</v>
      </c>
      <c r="CC2" s="62">
        <v>6.9211624999999999E-2</v>
      </c>
      <c r="CD2" s="62">
        <v>0.83396939999999997</v>
      </c>
      <c r="CE2" s="62">
        <v>5.1828767999999997E-2</v>
      </c>
      <c r="CF2" s="62">
        <v>0.2459172</v>
      </c>
      <c r="CG2" s="72">
        <v>1.2449999999999999E-6</v>
      </c>
      <c r="CH2" s="62">
        <v>2.6466170000000001E-2</v>
      </c>
      <c r="CI2" s="62">
        <v>6.3705669999999997E-3</v>
      </c>
      <c r="CJ2" s="62">
        <v>1.9244825000000001</v>
      </c>
      <c r="CK2" s="62">
        <v>9.0451639999999996E-3</v>
      </c>
      <c r="CL2" s="62">
        <v>0.36923669999999997</v>
      </c>
      <c r="CM2" s="62">
        <v>3.4808816999999999</v>
      </c>
      <c r="CN2" s="62">
        <v>1655.8341</v>
      </c>
      <c r="CO2" s="62">
        <v>2887.2507000000001</v>
      </c>
      <c r="CP2" s="62">
        <v>1381.1722</v>
      </c>
      <c r="CQ2" s="62">
        <v>654.67755</v>
      </c>
      <c r="CR2" s="62">
        <v>264.05599999999998</v>
      </c>
      <c r="CS2" s="62">
        <v>454.28748000000002</v>
      </c>
      <c r="CT2" s="62">
        <v>1585.8234</v>
      </c>
      <c r="CU2" s="62">
        <v>945.61649999999997</v>
      </c>
      <c r="CV2" s="62">
        <v>1468.4885999999999</v>
      </c>
      <c r="CW2" s="62">
        <v>1024.3746000000001</v>
      </c>
      <c r="CX2" s="62">
        <v>341.66991999999999</v>
      </c>
      <c r="CY2" s="62">
        <v>2207.8870000000002</v>
      </c>
      <c r="CZ2" s="62">
        <v>1257.0337</v>
      </c>
      <c r="DA2" s="62">
        <v>2059.5562</v>
      </c>
      <c r="DB2" s="62">
        <v>2291.4290000000001</v>
      </c>
      <c r="DC2" s="62">
        <v>2916.2820000000002</v>
      </c>
      <c r="DD2" s="62">
        <v>5295.9434000000001</v>
      </c>
      <c r="DE2" s="62">
        <v>900.28234999999995</v>
      </c>
      <c r="DF2" s="62">
        <v>3172.4430000000002</v>
      </c>
      <c r="DG2" s="62">
        <v>1156.1226999999999</v>
      </c>
      <c r="DH2" s="62">
        <v>42.849727999999999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24.429642000000001</v>
      </c>
      <c r="B6">
        <f>BB2</f>
        <v>9.7552450000000004</v>
      </c>
      <c r="C6">
        <f>BC2</f>
        <v>8.553464</v>
      </c>
      <c r="D6">
        <f>BD2</f>
        <v>6.1192564999999997</v>
      </c>
    </row>
    <row r="7" spans="1:11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24197</v>
      </c>
      <c r="C2" s="56">
        <f ca="1">YEAR(TODAY())-YEAR(B2)+IF(TODAY()&gt;=DATE(YEAR(TODAY()),MONTH(B2),DAY(B2)),0,-1)</f>
        <v>54</v>
      </c>
      <c r="E2" s="52">
        <v>154.1</v>
      </c>
      <c r="F2" s="53" t="s">
        <v>275</v>
      </c>
      <c r="G2" s="52">
        <v>56.3</v>
      </c>
      <c r="H2" s="51" t="s">
        <v>40</v>
      </c>
      <c r="I2" s="79">
        <f>ROUND(G3/E3^2,1)</f>
        <v>23.7</v>
      </c>
    </row>
    <row r="3" spans="1:9">
      <c r="E3" s="51">
        <f>E2/100</f>
        <v>1.5409999999999999</v>
      </c>
      <c r="F3" s="51" t="s">
        <v>39</v>
      </c>
      <c r="G3" s="51">
        <f>G2</f>
        <v>56.3</v>
      </c>
      <c r="H3" s="51" t="s">
        <v>40</v>
      </c>
      <c r="I3" s="79"/>
    </row>
    <row r="4" spans="1:9">
      <c r="A4" t="s">
        <v>272</v>
      </c>
    </row>
    <row r="5" spans="1:9">
      <c r="B5" s="60">
        <v>44172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정영주, ID : H1900546)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10:39:06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44172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54</v>
      </c>
      <c r="G12" s="101"/>
      <c r="H12" s="101"/>
      <c r="I12" s="101"/>
      <c r="K12" s="130">
        <f>'개인정보 및 신체계측 입력'!E2</f>
        <v>154.1</v>
      </c>
      <c r="L12" s="131"/>
      <c r="M12" s="124">
        <f>'개인정보 및 신체계측 입력'!G2</f>
        <v>56.3</v>
      </c>
      <c r="N12" s="125"/>
      <c r="O12" s="120" t="s">
        <v>270</v>
      </c>
      <c r="P12" s="114"/>
      <c r="Q12" s="97">
        <f>'개인정보 및 신체계측 입력'!I2</f>
        <v>23.7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정영주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41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7" t="s">
        <v>42</v>
      </c>
      <c r="E36" s="87"/>
      <c r="F36" s="87"/>
      <c r="G36" s="87"/>
      <c r="H36" s="87"/>
      <c r="I36" s="34">
        <f>'DRIs DATA'!F8</f>
        <v>76.599999999999994</v>
      </c>
      <c r="J36" s="90" t="s">
        <v>43</v>
      </c>
      <c r="K36" s="90"/>
      <c r="L36" s="90"/>
      <c r="M36" s="90"/>
      <c r="N36" s="35"/>
      <c r="O36" s="110" t="s">
        <v>44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181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7" t="s">
        <v>42</v>
      </c>
      <c r="E41" s="87"/>
      <c r="F41" s="87"/>
      <c r="G41" s="87"/>
      <c r="H41" s="87"/>
      <c r="I41" s="34">
        <f>'DRIs DATA'!G8</f>
        <v>9.8000000000000007</v>
      </c>
      <c r="J41" s="90" t="s">
        <v>43</v>
      </c>
      <c r="K41" s="90"/>
      <c r="L41" s="90"/>
      <c r="M41" s="90"/>
      <c r="N41" s="35"/>
      <c r="O41" s="91" t="s">
        <v>48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183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1" t="s">
        <v>42</v>
      </c>
      <c r="E46" s="111"/>
      <c r="F46" s="111"/>
      <c r="G46" s="111"/>
      <c r="H46" s="111"/>
      <c r="I46" s="34">
        <f>'DRIs DATA'!H8</f>
        <v>13.6</v>
      </c>
      <c r="J46" s="90" t="s">
        <v>43</v>
      </c>
      <c r="K46" s="90"/>
      <c r="L46" s="90"/>
      <c r="M46" s="90"/>
      <c r="N46" s="35"/>
      <c r="O46" s="91" t="s">
        <v>47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190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163</v>
      </c>
      <c r="D69" s="86"/>
      <c r="E69" s="86"/>
      <c r="F69" s="86"/>
      <c r="G69" s="86"/>
      <c r="H69" s="87" t="s">
        <v>169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8">
        <f>ROUND('그룹 전체 사용자의 일일 입력'!D6/MAX('그룹 전체 사용자의 일일 입력'!$B$6,'그룹 전체 사용자의 일일 입력'!$C$6,'그룹 전체 사용자의 일일 입력'!$D$6),1)</f>
        <v>0.6</v>
      </c>
      <c r="P69" s="88"/>
      <c r="Q69" s="37" t="s">
        <v>53</v>
      </c>
      <c r="R69" s="35"/>
      <c r="S69" s="35"/>
      <c r="T69" s="6"/>
    </row>
    <row r="70" spans="2:21" ht="18" customHeight="1" thickBot="1">
      <c r="B70" s="6"/>
      <c r="C70" s="89" t="s">
        <v>164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50</v>
      </c>
      <c r="D72" s="86"/>
      <c r="E72" s="86"/>
      <c r="F72" s="86"/>
      <c r="G72" s="86"/>
      <c r="H72" s="38"/>
      <c r="I72" s="87" t="s">
        <v>51</v>
      </c>
      <c r="J72" s="87"/>
      <c r="K72" s="36">
        <f>ROUND('DRIs DATA'!L8,1)</f>
        <v>12.3</v>
      </c>
      <c r="L72" s="36" t="s">
        <v>52</v>
      </c>
      <c r="M72" s="36">
        <f>ROUND('DRIs DATA'!K8,1)</f>
        <v>8.5</v>
      </c>
      <c r="N72" s="90" t="s">
        <v>53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180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191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167</v>
      </c>
      <c r="C80" s="103"/>
      <c r="D80" s="103"/>
      <c r="E80" s="103"/>
      <c r="F80" s="21"/>
      <c r="G80" s="21"/>
      <c r="H80" s="21"/>
      <c r="L80" s="103" t="s">
        <v>171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267</v>
      </c>
      <c r="C93" s="105"/>
      <c r="D93" s="105"/>
      <c r="E93" s="105"/>
      <c r="F93" s="105"/>
      <c r="G93" s="105"/>
      <c r="H93" s="105"/>
      <c r="I93" s="105"/>
      <c r="J93" s="106"/>
      <c r="L93" s="104" t="s">
        <v>174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170</v>
      </c>
      <c r="C94" s="163"/>
      <c r="D94" s="163"/>
      <c r="E94" s="163"/>
      <c r="F94" s="161">
        <f>ROUND('DRIs DATA'!F16/'DRIs DATA'!C16*100,2)</f>
        <v>52.79</v>
      </c>
      <c r="G94" s="161"/>
      <c r="H94" s="163" t="s">
        <v>166</v>
      </c>
      <c r="I94" s="163"/>
      <c r="J94" s="164"/>
      <c r="L94" s="165" t="s">
        <v>170</v>
      </c>
      <c r="M94" s="163"/>
      <c r="N94" s="163"/>
      <c r="O94" s="163"/>
      <c r="P94" s="163"/>
      <c r="Q94" s="23">
        <f>ROUND('DRIs DATA'!M16/'DRIs DATA'!K16*100,2)</f>
        <v>110</v>
      </c>
      <c r="R94" s="163" t="s">
        <v>166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179</v>
      </c>
      <c r="C96" s="150"/>
      <c r="D96" s="150"/>
      <c r="E96" s="150"/>
      <c r="F96" s="150"/>
      <c r="G96" s="150"/>
      <c r="H96" s="150"/>
      <c r="I96" s="150"/>
      <c r="J96" s="151"/>
      <c r="L96" s="155" t="s">
        <v>172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192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168</v>
      </c>
      <c r="C107" s="103"/>
      <c r="D107" s="103"/>
      <c r="E107" s="103"/>
      <c r="F107" s="6"/>
      <c r="G107" s="6"/>
      <c r="H107" s="6"/>
      <c r="I107" s="6"/>
      <c r="L107" s="103" t="s">
        <v>269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263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264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170</v>
      </c>
      <c r="C121" s="16"/>
      <c r="D121" s="16"/>
      <c r="E121" s="15"/>
      <c r="F121" s="161">
        <f>ROUND('DRIs DATA'!F26/'DRIs DATA'!C26*100,2)</f>
        <v>68.5</v>
      </c>
      <c r="G121" s="161"/>
      <c r="H121" s="163" t="s">
        <v>165</v>
      </c>
      <c r="I121" s="163"/>
      <c r="J121" s="164"/>
      <c r="L121" s="42" t="s">
        <v>170</v>
      </c>
      <c r="M121" s="20"/>
      <c r="N121" s="20"/>
      <c r="O121" s="23"/>
      <c r="P121" s="6"/>
      <c r="Q121" s="58">
        <f>ROUND('DRIs DATA'!AH26/'DRIs DATA'!AE26*100,2)</f>
        <v>73.33</v>
      </c>
      <c r="R121" s="163" t="s">
        <v>165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173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268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261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262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193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176</v>
      </c>
      <c r="C158" s="103"/>
      <c r="D158" s="103"/>
      <c r="E158" s="6"/>
      <c r="F158" s="6"/>
      <c r="G158" s="6"/>
      <c r="H158" s="6"/>
      <c r="I158" s="6"/>
      <c r="L158" s="103" t="s">
        <v>177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265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175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170</v>
      </c>
      <c r="C172" s="20"/>
      <c r="D172" s="20"/>
      <c r="E172" s="6"/>
      <c r="F172" s="161">
        <f>ROUND('DRIs DATA'!F36/'DRIs DATA'!C36*100,2)</f>
        <v>57.09</v>
      </c>
      <c r="G172" s="16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320.89999999999998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184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186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178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266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170</v>
      </c>
      <c r="C197" s="20"/>
      <c r="D197" s="20"/>
      <c r="E197" s="6"/>
      <c r="F197" s="161">
        <f>ROUND('DRIs DATA'!F46/'DRIs DATA'!C46*100,2)</f>
        <v>99</v>
      </c>
      <c r="G197" s="16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185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194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187</v>
      </c>
      <c r="C209" s="162"/>
      <c r="D209" s="162"/>
      <c r="E209" s="162"/>
      <c r="F209" s="162"/>
      <c r="G209" s="162"/>
      <c r="H209" s="162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8" t="s">
        <v>189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2021-02-15T04:56:04Z</dcterms:modified>
</cp:coreProperties>
</file>