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<sst xmlns="http://schemas.openxmlformats.org/spreadsheetml/2006/main" count="692" uniqueCount="283">
  <si>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</si>
  <si>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</si>
  <si>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</si>
  <si>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</si>
  <si>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</si>
  <si>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</si>
  <si>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</si>
  <si>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</si>
  <si>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</si>
  <si>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</si>
  <si>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</si>
  <si>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</si>
  <si>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</si>
  <si>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</si>
  <si>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</si>
  <si>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</si>
  <si>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</si>
  <si>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</si>
  <si>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</si>
  <si>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</si>
  <si>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</si>
  <si>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</si>
  <si>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</si>
  <si>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</si>
  <si>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</si>
  <si>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</si>
  <si>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</si>
  <si>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</si>
  <si>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</si>
  <si>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</si>
  <si>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</si>
  <si>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</si>
  <si>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</si>
  <si>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</si>
  <si>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</si>
  <si>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</si>
  <si>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</si>
  <si>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</si>
  <si>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</si>
  <si>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</si>
  <si>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</si>
  <si>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</si>
  <si>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</si>
  <si>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</si>
  <si>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</si>
  <si>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</si>
  <si>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</si>
  <si>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</si>
  <si>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</si>
  <si>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</si>
  <si>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</si>
  <si>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</si>
  <si>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</si>
  <si>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</si>
  <si>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</si>
  <si>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</si>
  <si>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</si>
  <si>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</si>
  <si>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</si>
  <si>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</si>
  <si>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</si>
  <si>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</si>
  <si>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</si>
  <si>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</si>
  <si>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</si>
  <si>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</si>
  <si>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</si>
  <si>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</si>
  <si>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</si>
  <si>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</si>
  <si>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</si>
  <si>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</si>
  <si>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</si>
  <si>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</si>
  <si>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</si>
  <si>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</si>
  <si>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</si>
  <si>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</si>
  <si>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</si>
  <si>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</si>
  <si>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</si>
  <si>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</si>
  <si>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</si>
  <si>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</si>
  <si>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</si>
  <si>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</si>
  <si>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</si>
  <si>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</si>
  <si>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</si>
  <si>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</si>
  <si>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</si>
  <si>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</si>
  <si>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</si>
  <si>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</si>
  <si>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</si>
  <si>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</si>
  <si>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</si>
  <si>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</si>
  <si>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</si>
  <si>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</si>
  <si>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</si>
  <si>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</si>
  <si>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</si>
  <si>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</si>
  <si>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</si>
  <si>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</si>
  <si>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</si>
  <si>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</si>
  <si>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</si>
  <si>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</si>
  <si>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</si>
  <si>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</si>
  <si>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</si>
  <si>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</si>
  <si>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</si>
  <si>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</si>
  <si>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</si>
  <si>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</si>
  <si>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</si>
  <si>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</si>
  <si>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</si>
  <si>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</si>
  <si>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</si>
  <si>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</si>
  <si>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</si>
  <si>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</si>
  <si>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</si>
  <si>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</si>
  <si>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</si>
  <si>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</si>
  <si>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</si>
  <si>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</si>
  <si>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</si>
  <si>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</si>
  <si>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</si>
  <si>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</si>
  <si>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</si>
  <si>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</si>
  <si>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</si>
  <si>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</si>
  <si>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</si>
  <si>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</si>
  <si>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</si>
  <si>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</si>
  <si>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</si>
  <si>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</si>
  <si>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</si>
  <si>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</si>
  <si>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</si>
  <si>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</si>
  <si>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</si>
  <si>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</si>
  <si>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</si>
  <si>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</si>
  <si>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</si>
  <si>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</si>
  <si>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</si>
  <si>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</si>
  <si>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</si>
  <si>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</si>
  <si>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</si>
  <si>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</si>
  <si>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</si>
  <si>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</si>
  <si>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</si>
  <si>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</si>
  <si>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</si>
  <si>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</si>
  <si>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</si>
  <si>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</si>
  <si>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</si>
  <si>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</si>
  <si>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</si>
  <si>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</si>
  <si>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</si>
  <si>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</si>
  <si>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</si>
  <si>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</si>
  <si>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</si>
  <si>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</si>
  <si>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</si>
  <si>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</si>
  <si>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</si>
  <si>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</si>
  <si>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</si>
  <si>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</si>
  <si>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</si>
  <si>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</si>
  <si>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</si>
  <si>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</si>
  <si>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</si>
  <si>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</si>
  <si>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</si>
  <si>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</si>
  <si>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</si>
  <si>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</si>
  <si>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</si>
  <si>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</si>
  <si>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</si>
  <si>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</si>
  <si>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</si>
  <si>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</si>
  <si>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</si>
  <si>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</si>
  <si>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</si>
  <si>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</si>
  <si>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</si>
  <si>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</si>
  <si>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</si>
  <si>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</si>
  <si>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</si>
  <si>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</si>
  <si>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</si>
  <si>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</si>
  <si>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</si>
  <si>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</si>
  <si>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</si>
  <si>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</si>
  <si>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</si>
  <si>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</si>
  <si>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</si>
  <si>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</si>
  <si>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</si>
  <si>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</si>
  <si>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</si>
  <si>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</si>
  <si>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</si>
  <si>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</si>
  <si>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</si>
  <si>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</si>
  <si>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</si>
  <si>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</si>
  <si>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</si>
  <si>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</si>
  <si>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</si>
  <si>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</si>
  <si>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</si>
  <si>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</si>
  <si>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</si>
  <si>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</si>
  <si>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</si>
  <si>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</si>
  <si>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</si>
  <si>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</si>
  <si>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</si>
  <si>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</si>
  <si>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</si>
  <si>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</si>
  <si>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</si>
  <si>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</si>
  <si>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</si>
  <si>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</si>
  <si>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</si>
  <si>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</si>
  <si>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</si>
  <si>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</si>
  <si>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</si>
  <si>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</si>
  <si>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</si>
  <si>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</si>
  <si>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</si>
  <si>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</si>
  <si>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</si>
  <si>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</si>
  <si>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</si>
  <si>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</si>
  <si>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</si>
  <si>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</si>
  <si>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</si>
  <si>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</si>
  <si>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</si>
  <si>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</si>
  <si>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</si>
  <si>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</si>
  <si>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</si>
  <si>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</si>
  <si>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</si>
  <si>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</si>
  <si>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(설문지 : FFQ 95문항 설문지, 사용자 : 이태윤, ID : H1900548)</t>
  </si>
  <si>
    <t>2021년 02월 15일 10:41:24</t>
  </si>
  <si>
    <t>H1900548</t>
  </si>
  <si>
    <t>이태윤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</si>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</sst>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99304"/>
        <c:axId val="517205184"/>
      </c:barChart>
      <c:catAx>
        <c:axId val="51719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05184"/>
        <c:crosses val="autoZero"/>
        <c:auto val="1"/>
        <c:lblAlgn val="ctr"/>
        <c:lblOffset val="100"/>
        <c:noMultiLvlLbl val="0"/>
      </c:catAx>
      <c:valAx>
        <c:axId val="517205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9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2528"/>
        <c:axId val="514780368"/>
      </c:barChart>
      <c:catAx>
        <c:axId val="51477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0368"/>
        <c:crosses val="autoZero"/>
        <c:auto val="1"/>
        <c:lblAlgn val="ctr"/>
        <c:lblOffset val="100"/>
        <c:noMultiLvlLbl val="0"/>
      </c:catAx>
      <c:valAx>
        <c:axId val="514780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9192"/>
        <c:axId val="514774488"/>
      </c:barChart>
      <c:catAx>
        <c:axId val="51477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4488"/>
        <c:crosses val="autoZero"/>
        <c:auto val="1"/>
        <c:lblAlgn val="ctr"/>
        <c:lblOffset val="100"/>
        <c:noMultiLvlLbl val="0"/>
      </c:catAx>
      <c:valAx>
        <c:axId val="51477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988.8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5664"/>
        <c:axId val="514778408"/>
      </c:barChart>
      <c:catAx>
        <c:axId val="51477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8408"/>
        <c:crosses val="autoZero"/>
        <c:auto val="1"/>
        <c:lblAlgn val="ctr"/>
        <c:lblOffset val="100"/>
        <c:noMultiLvlLbl val="0"/>
      </c:catAx>
      <c:valAx>
        <c:axId val="51477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69784"/>
        <c:axId val="514775272"/>
      </c:barChart>
      <c:catAx>
        <c:axId val="51476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5272"/>
        <c:crosses val="autoZero"/>
        <c:auto val="1"/>
        <c:lblAlgn val="ctr"/>
        <c:lblOffset val="100"/>
        <c:noMultiLvlLbl val="0"/>
      </c:catAx>
      <c:valAx>
        <c:axId val="5147752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6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0960"/>
        <c:axId val="514777232"/>
      </c:barChart>
      <c:catAx>
        <c:axId val="51477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7232"/>
        <c:crosses val="autoZero"/>
        <c:auto val="1"/>
        <c:lblAlgn val="ctr"/>
        <c:lblOffset val="100"/>
        <c:noMultiLvlLbl val="0"/>
      </c:catAx>
      <c:valAx>
        <c:axId val="51477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3312"/>
        <c:axId val="514770176"/>
      </c:barChart>
      <c:catAx>
        <c:axId val="51477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0176"/>
        <c:crosses val="autoZero"/>
        <c:auto val="1"/>
        <c:lblAlgn val="ctr"/>
        <c:lblOffset val="100"/>
        <c:noMultiLvlLbl val="0"/>
      </c:catAx>
      <c:valAx>
        <c:axId val="51477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1352"/>
        <c:axId val="514773704"/>
      </c:barChart>
      <c:catAx>
        <c:axId val="51477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3704"/>
        <c:crosses val="autoZero"/>
        <c:auto val="1"/>
        <c:lblAlgn val="ctr"/>
        <c:lblOffset val="100"/>
        <c:noMultiLvlLbl val="0"/>
      </c:catAx>
      <c:valAx>
        <c:axId val="514773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594.79999999999995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9976"/>
        <c:axId val="514780760"/>
      </c:barChart>
      <c:catAx>
        <c:axId val="51477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0760"/>
        <c:crosses val="autoZero"/>
        <c:auto val="1"/>
        <c:lblAlgn val="ctr"/>
        <c:lblOffset val="100"/>
        <c:noMultiLvlLbl val="0"/>
      </c:catAx>
      <c:valAx>
        <c:axId val="5147807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1544"/>
        <c:axId val="514784288"/>
      </c:barChart>
      <c:catAx>
        <c:axId val="51478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4288"/>
        <c:crosses val="autoZero"/>
        <c:auto val="1"/>
        <c:lblAlgn val="ctr"/>
        <c:lblOffset val="100"/>
        <c:noMultiLvlLbl val="0"/>
      </c:catAx>
      <c:valAx>
        <c:axId val="514784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2328"/>
        <c:axId val="514782720"/>
      </c:barChart>
      <c:catAx>
        <c:axId val="514782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2720"/>
        <c:crosses val="autoZero"/>
        <c:auto val="1"/>
        <c:lblAlgn val="ctr"/>
        <c:lblOffset val="100"/>
        <c:noMultiLvlLbl val="0"/>
      </c:catAx>
      <c:valAx>
        <c:axId val="514782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2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99696"/>
        <c:axId val="517205576"/>
      </c:barChart>
      <c:catAx>
        <c:axId val="51719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05576"/>
        <c:crosses val="autoZero"/>
        <c:auto val="1"/>
        <c:lblAlgn val="ctr"/>
        <c:lblOffset val="100"/>
        <c:noMultiLvlLbl val="0"/>
      </c:catAx>
      <c:valAx>
        <c:axId val="517205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9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80.099999999999994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836880"/>
        <c:axId val="491825512"/>
      </c:barChart>
      <c:catAx>
        <c:axId val="49183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825512"/>
        <c:crosses val="autoZero"/>
        <c:auto val="1"/>
        <c:lblAlgn val="ctr"/>
        <c:lblOffset val="100"/>
        <c:noMultiLvlLbl val="0"/>
      </c:catAx>
      <c:valAx>
        <c:axId val="49182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83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831000"/>
        <c:axId val="491834528"/>
      </c:barChart>
      <c:catAx>
        <c:axId val="49183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834528"/>
        <c:crosses val="autoZero"/>
        <c:auto val="1"/>
        <c:lblAlgn val="ctr"/>
        <c:lblOffset val="100"/>
        <c:noMultiLvlLbl val="0"/>
      </c:catAx>
      <c:valAx>
        <c:axId val="49183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83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2.5</c:v>
                </c:pt>
                <c:pt idx="1">
                  <c:v>12.9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1828256"/>
        <c:axId val="491835312"/>
      </c:barChart>
      <c:catAx>
        <c:axId val="49182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835312"/>
        <c:crosses val="autoZero"/>
        <c:auto val="1"/>
        <c:lblAlgn val="ctr"/>
        <c:lblOffset val="100"/>
        <c:noMultiLvlLbl val="0"/>
      </c:catAx>
      <c:valAx>
        <c:axId val="491835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82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9.4314470000000004</c:v>
                </c:pt>
                <c:pt idx="1">
                  <c:v>11.476359</c:v>
                </c:pt>
                <c:pt idx="2">
                  <c:v>11.38889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274.39999999999998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836488"/>
        <c:axId val="491827472"/>
      </c:barChart>
      <c:catAx>
        <c:axId val="49183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827472"/>
        <c:crosses val="autoZero"/>
        <c:auto val="1"/>
        <c:lblAlgn val="ctr"/>
        <c:lblOffset val="100"/>
        <c:noMultiLvlLbl val="0"/>
      </c:catAx>
      <c:valAx>
        <c:axId val="491827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83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827864"/>
        <c:axId val="491835704"/>
      </c:barChart>
      <c:catAx>
        <c:axId val="49182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835704"/>
        <c:crosses val="autoZero"/>
        <c:auto val="1"/>
        <c:lblAlgn val="ctr"/>
        <c:lblOffset val="100"/>
        <c:noMultiLvlLbl val="0"/>
      </c:catAx>
      <c:valAx>
        <c:axId val="491835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827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75.599999999999994</c:v>
                </c:pt>
                <c:pt idx="1">
                  <c:v>9.8000000000000007</c:v>
                </c:pt>
                <c:pt idx="2">
                  <c:v>14.7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1830216"/>
        <c:axId val="491829432"/>
      </c:barChart>
      <c:catAx>
        <c:axId val="49183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829432"/>
        <c:crosses val="autoZero"/>
        <c:auto val="1"/>
        <c:lblAlgn val="ctr"/>
        <c:lblOffset val="100"/>
        <c:noMultiLvlLbl val="0"/>
      </c:catAx>
      <c:valAx>
        <c:axId val="491829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830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1772.9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830608"/>
        <c:axId val="491826296"/>
      </c:barChart>
      <c:catAx>
        <c:axId val="49183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826296"/>
        <c:crosses val="autoZero"/>
        <c:auto val="1"/>
        <c:lblAlgn val="ctr"/>
        <c:lblOffset val="100"/>
        <c:noMultiLvlLbl val="0"/>
      </c:catAx>
      <c:valAx>
        <c:axId val="491826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83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836096"/>
        <c:axId val="491825120"/>
      </c:barChart>
      <c:catAx>
        <c:axId val="49183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825120"/>
        <c:crosses val="autoZero"/>
        <c:auto val="1"/>
        <c:lblAlgn val="ctr"/>
        <c:lblOffset val="100"/>
        <c:noMultiLvlLbl val="0"/>
      </c:catAx>
      <c:valAx>
        <c:axId val="491825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83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306.10000000000002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834136"/>
        <c:axId val="491826688"/>
      </c:barChart>
      <c:catAx>
        <c:axId val="49183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826688"/>
        <c:crosses val="autoZero"/>
        <c:auto val="1"/>
        <c:lblAlgn val="ctr"/>
        <c:lblOffset val="100"/>
        <c:noMultiLvlLbl val="0"/>
      </c:catAx>
      <c:valAx>
        <c:axId val="491826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83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94600"/>
        <c:axId val="517205968"/>
      </c:barChart>
      <c:catAx>
        <c:axId val="51719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05968"/>
        <c:crosses val="autoZero"/>
        <c:auto val="1"/>
        <c:lblAlgn val="ctr"/>
        <c:lblOffset val="100"/>
        <c:noMultiLvlLbl val="0"/>
      </c:catAx>
      <c:valAx>
        <c:axId val="51720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94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2563.8000000000002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832568"/>
        <c:axId val="491832960"/>
      </c:barChart>
      <c:catAx>
        <c:axId val="49183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832960"/>
        <c:crosses val="autoZero"/>
        <c:auto val="1"/>
        <c:lblAlgn val="ctr"/>
        <c:lblOffset val="100"/>
        <c:noMultiLvlLbl val="0"/>
      </c:catAx>
      <c:valAx>
        <c:axId val="49183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83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840800"/>
        <c:axId val="491838056"/>
      </c:barChart>
      <c:catAx>
        <c:axId val="49184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838056"/>
        <c:crosses val="autoZero"/>
        <c:auto val="1"/>
        <c:lblAlgn val="ctr"/>
        <c:lblOffset val="100"/>
        <c:noMultiLvlLbl val="0"/>
      </c:catAx>
      <c:valAx>
        <c:axId val="491838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84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839232"/>
        <c:axId val="491839624"/>
      </c:barChart>
      <c:catAx>
        <c:axId val="49183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839624"/>
        <c:crosses val="autoZero"/>
        <c:auto val="1"/>
        <c:lblAlgn val="ctr"/>
        <c:lblOffset val="100"/>
        <c:noMultiLvlLbl val="0"/>
      </c:catAx>
      <c:valAx>
        <c:axId val="491839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83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78.900000000000006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96168"/>
        <c:axId val="517207144"/>
      </c:barChart>
      <c:catAx>
        <c:axId val="51719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07144"/>
        <c:crosses val="autoZero"/>
        <c:auto val="1"/>
        <c:lblAlgn val="ctr"/>
        <c:lblOffset val="100"/>
        <c:noMultiLvlLbl val="0"/>
      </c:catAx>
      <c:valAx>
        <c:axId val="51720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9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08712"/>
        <c:axId val="517206360"/>
      </c:barChart>
      <c:catAx>
        <c:axId val="51720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06360"/>
        <c:crosses val="autoZero"/>
        <c:auto val="1"/>
        <c:lblAlgn val="ctr"/>
        <c:lblOffset val="100"/>
        <c:noMultiLvlLbl val="0"/>
      </c:catAx>
      <c:valAx>
        <c:axId val="517206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0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08320"/>
        <c:axId val="517207536"/>
      </c:barChart>
      <c:catAx>
        <c:axId val="51720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07536"/>
        <c:crosses val="autoZero"/>
        <c:auto val="1"/>
        <c:lblAlgn val="ctr"/>
        <c:lblOffset val="100"/>
        <c:noMultiLvlLbl val="0"/>
      </c:catAx>
      <c:valAx>
        <c:axId val="517207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0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07928"/>
        <c:axId val="514774096"/>
      </c:barChart>
      <c:catAx>
        <c:axId val="51720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4096"/>
        <c:crosses val="autoZero"/>
        <c:auto val="1"/>
        <c:lblAlgn val="ctr"/>
        <c:lblOffset val="100"/>
        <c:noMultiLvlLbl val="0"/>
      </c:catAx>
      <c:valAx>
        <c:axId val="51477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0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341.4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8016"/>
        <c:axId val="514770568"/>
      </c:barChart>
      <c:catAx>
        <c:axId val="51477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0568"/>
        <c:crosses val="autoZero"/>
        <c:auto val="1"/>
        <c:lblAlgn val="ctr"/>
        <c:lblOffset val="100"/>
        <c:noMultiLvlLbl val="0"/>
      </c:catAx>
      <c:valAx>
        <c:axId val="514770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4.9000000000000004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69000"/>
        <c:axId val="514774880"/>
      </c:barChart>
      <c:catAx>
        <c:axId val="51476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4880"/>
        <c:crosses val="autoZero"/>
        <c:auto val="1"/>
        <c:lblAlgn val="ctr"/>
        <c:lblOffset val="100"/>
        <c:noMultiLvlLbl val="0"/>
      </c:catAx>
      <c:valAx>
        <c:axId val="51477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6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이태윤, ID : H1900548)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10:41:24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4" t="s">
        <v>196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3" t="s">
        <v>55</v>
      </c>
      <c r="B4" s="73"/>
      <c r="C4" s="73"/>
      <c r="D4" s="46"/>
      <c r="E4" s="75" t="s">
        <v>197</v>
      </c>
      <c r="F4" s="76"/>
      <c r="G4" s="76"/>
      <c r="H4" s="77"/>
      <c r="I4" s="46"/>
      <c r="J4" s="75" t="s">
        <v>198</v>
      </c>
      <c r="K4" s="76"/>
      <c r="L4" s="77"/>
      <c r="M4" s="46"/>
      <c r="N4" s="73" t="s">
        <v>199</v>
      </c>
      <c r="O4" s="73"/>
      <c r="P4" s="73"/>
      <c r="Q4" s="73"/>
      <c r="R4" s="73"/>
      <c r="S4" s="73"/>
      <c r="T4" s="46"/>
      <c r="U4" s="73" t="s">
        <v>200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2200</v>
      </c>
      <c r="C6" s="59">
        <f>'DRIs DATA 입력'!C6</f>
        <v>1772.9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56.6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75.599999999999994</v>
      </c>
      <c r="G8" s="59">
        <f>'DRIs DATA 입력'!G8</f>
        <v>9.8000000000000007</v>
      </c>
      <c r="H8" s="59">
        <f>'DRIs DATA 입력'!H8</f>
        <v>14.7</v>
      </c>
      <c r="I8" s="46"/>
      <c r="J8" s="59" t="s">
        <v>215</v>
      </c>
      <c r="K8" s="59">
        <f>'DRIs DATA 입력'!K8</f>
        <v>2.5</v>
      </c>
      <c r="L8" s="59">
        <f>'DRIs DATA 입력'!L8</f>
        <v>12.9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2" t="s">
        <v>216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3" t="s">
        <v>217</v>
      </c>
      <c r="B14" s="73"/>
      <c r="C14" s="73"/>
      <c r="D14" s="73"/>
      <c r="E14" s="73"/>
      <c r="F14" s="73"/>
      <c r="G14" s="46"/>
      <c r="H14" s="73" t="s">
        <v>218</v>
      </c>
      <c r="I14" s="73"/>
      <c r="J14" s="73"/>
      <c r="K14" s="73"/>
      <c r="L14" s="73"/>
      <c r="M14" s="73"/>
      <c r="N14" s="46"/>
      <c r="O14" s="73" t="s">
        <v>219</v>
      </c>
      <c r="P14" s="73"/>
      <c r="Q14" s="73"/>
      <c r="R14" s="73"/>
      <c r="S14" s="73"/>
      <c r="T14" s="73"/>
      <c r="U14" s="46"/>
      <c r="V14" s="73" t="s">
        <v>220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274.39999999999998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78.900000000000006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2" t="s">
        <v>222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3" t="s">
        <v>223</v>
      </c>
      <c r="B24" s="73"/>
      <c r="C24" s="73"/>
      <c r="D24" s="73"/>
      <c r="E24" s="73"/>
      <c r="F24" s="73"/>
      <c r="G24" s="46"/>
      <c r="H24" s="73" t="s">
        <v>224</v>
      </c>
      <c r="I24" s="73"/>
      <c r="J24" s="73"/>
      <c r="K24" s="73"/>
      <c r="L24" s="73"/>
      <c r="M24" s="73"/>
      <c r="N24" s="46"/>
      <c r="O24" s="73" t="s">
        <v>225</v>
      </c>
      <c r="P24" s="73"/>
      <c r="Q24" s="73"/>
      <c r="R24" s="73"/>
      <c r="S24" s="73"/>
      <c r="T24" s="73"/>
      <c r="U24" s="46"/>
      <c r="V24" s="73" t="s">
        <v>226</v>
      </c>
      <c r="W24" s="73"/>
      <c r="X24" s="73"/>
      <c r="Y24" s="73"/>
      <c r="Z24" s="73"/>
      <c r="AA24" s="73"/>
      <c r="AB24" s="46"/>
      <c r="AC24" s="73" t="s">
        <v>227</v>
      </c>
      <c r="AD24" s="73"/>
      <c r="AE24" s="73"/>
      <c r="AF24" s="73"/>
      <c r="AG24" s="73"/>
      <c r="AH24" s="73"/>
      <c r="AI24" s="46"/>
      <c r="AJ24" s="73" t="s">
        <v>228</v>
      </c>
      <c r="AK24" s="73"/>
      <c r="AL24" s="73"/>
      <c r="AM24" s="73"/>
      <c r="AN24" s="73"/>
      <c r="AO24" s="73"/>
      <c r="AP24" s="46"/>
      <c r="AQ24" s="73" t="s">
        <v>229</v>
      </c>
      <c r="AR24" s="73"/>
      <c r="AS24" s="73"/>
      <c r="AT24" s="73"/>
      <c r="AU24" s="73"/>
      <c r="AV24" s="73"/>
      <c r="AW24" s="46"/>
      <c r="AX24" s="73" t="s">
        <v>230</v>
      </c>
      <c r="AY24" s="73"/>
      <c r="AZ24" s="73"/>
      <c r="BA24" s="73"/>
      <c r="BB24" s="73"/>
      <c r="BC24" s="73"/>
      <c r="BD24" s="46"/>
      <c r="BE24" s="73" t="s">
        <v>231</v>
      </c>
      <c r="BF24" s="73"/>
      <c r="BG24" s="73"/>
      <c r="BH24" s="73"/>
      <c r="BI24" s="73"/>
      <c r="BJ24" s="73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86.7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1.1000000000000001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341.4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4.9000000000000004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2.2999999999999998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2" t="s">
        <v>233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3" t="s">
        <v>234</v>
      </c>
      <c r="B34" s="73"/>
      <c r="C34" s="73"/>
      <c r="D34" s="73"/>
      <c r="E34" s="73"/>
      <c r="F34" s="73"/>
      <c r="G34" s="46"/>
      <c r="H34" s="73" t="s">
        <v>235</v>
      </c>
      <c r="I34" s="73"/>
      <c r="J34" s="73"/>
      <c r="K34" s="73"/>
      <c r="L34" s="73"/>
      <c r="M34" s="73"/>
      <c r="N34" s="46"/>
      <c r="O34" s="73" t="s">
        <v>236</v>
      </c>
      <c r="P34" s="73"/>
      <c r="Q34" s="73"/>
      <c r="R34" s="73"/>
      <c r="S34" s="73"/>
      <c r="T34" s="73"/>
      <c r="U34" s="46"/>
      <c r="V34" s="73" t="s">
        <v>237</v>
      </c>
      <c r="W34" s="73"/>
      <c r="X34" s="73"/>
      <c r="Y34" s="73"/>
      <c r="Z34" s="73"/>
      <c r="AA34" s="73"/>
      <c r="AB34" s="46"/>
      <c r="AC34" s="73" t="s">
        <v>238</v>
      </c>
      <c r="AD34" s="73"/>
      <c r="AE34" s="73"/>
      <c r="AF34" s="73"/>
      <c r="AG34" s="73"/>
      <c r="AH34" s="73"/>
      <c r="AI34" s="46"/>
      <c r="AJ34" s="73" t="s">
        <v>239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306.10000000000002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988.8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2563.8000000000002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1929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100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100.4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2" t="s">
        <v>240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>
      <c r="A44" s="73" t="s">
        <v>241</v>
      </c>
      <c r="B44" s="73"/>
      <c r="C44" s="73"/>
      <c r="D44" s="73"/>
      <c r="E44" s="73"/>
      <c r="F44" s="73"/>
      <c r="G44" s="46"/>
      <c r="H44" s="73" t="s">
        <v>242</v>
      </c>
      <c r="I44" s="73"/>
      <c r="J44" s="73"/>
      <c r="K44" s="73"/>
      <c r="L44" s="73"/>
      <c r="M44" s="73"/>
      <c r="N44" s="46"/>
      <c r="O44" s="73" t="s">
        <v>243</v>
      </c>
      <c r="P44" s="73"/>
      <c r="Q44" s="73"/>
      <c r="R44" s="73"/>
      <c r="S44" s="73"/>
      <c r="T44" s="73"/>
      <c r="U44" s="46"/>
      <c r="V44" s="73" t="s">
        <v>244</v>
      </c>
      <c r="W44" s="73"/>
      <c r="X44" s="73"/>
      <c r="Y44" s="73"/>
      <c r="Z44" s="73"/>
      <c r="AA44" s="73"/>
      <c r="AB44" s="46"/>
      <c r="AC44" s="73" t="s">
        <v>245</v>
      </c>
      <c r="AD44" s="73"/>
      <c r="AE44" s="73"/>
      <c r="AF44" s="73"/>
      <c r="AG44" s="73"/>
      <c r="AH44" s="73"/>
      <c r="AI44" s="46"/>
      <c r="AJ44" s="73" t="s">
        <v>246</v>
      </c>
      <c r="AK44" s="73"/>
      <c r="AL44" s="73"/>
      <c r="AM44" s="73"/>
      <c r="AN44" s="73"/>
      <c r="AO44" s="73"/>
      <c r="AP44" s="46"/>
      <c r="AQ44" s="73" t="s">
        <v>247</v>
      </c>
      <c r="AR44" s="73"/>
      <c r="AS44" s="73"/>
      <c r="AT44" s="73"/>
      <c r="AU44" s="73"/>
      <c r="AV44" s="73"/>
      <c r="AW44" s="46"/>
      <c r="AX44" s="73" t="s">
        <v>248</v>
      </c>
      <c r="AY44" s="73"/>
      <c r="AZ44" s="73"/>
      <c r="BA44" s="73"/>
      <c r="BB44" s="73"/>
      <c r="BC44" s="73"/>
      <c r="BD44" s="46"/>
      <c r="BE44" s="73" t="s">
        <v>249</v>
      </c>
      <c r="BF44" s="73"/>
      <c r="BG44" s="73"/>
      <c r="BH44" s="73"/>
      <c r="BI44" s="73"/>
      <c r="BJ44" s="73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594.79999999999995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80.099999999999994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60" sqref="L60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278</v>
      </c>
      <c r="G1" s="64" t="s">
        <v>277</v>
      </c>
      <c r="H1" s="63" t="s">
        <v>279</v>
      </c>
    </row>
    <row r="3" spans="1:27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>
      <c r="A4" s="67" t="s">
        <v>55</v>
      </c>
      <c r="B4" s="67"/>
      <c r="C4" s="67"/>
      <c r="E4" s="69" t="s">
        <v>197</v>
      </c>
      <c r="F4" s="70"/>
      <c r="G4" s="70"/>
      <c r="H4" s="71"/>
      <c r="J4" s="69" t="s">
        <v>198</v>
      </c>
      <c r="K4" s="70"/>
      <c r="L4" s="71"/>
      <c r="N4" s="67" t="s">
        <v>199</v>
      </c>
      <c r="O4" s="67"/>
      <c r="P4" s="67"/>
      <c r="Q4" s="67"/>
      <c r="R4" s="67"/>
      <c r="S4" s="67"/>
      <c r="U4" s="67" t="s">
        <v>200</v>
      </c>
      <c r="V4" s="67"/>
      <c r="W4" s="67"/>
      <c r="X4" s="67"/>
      <c r="Y4" s="67"/>
      <c r="Z4" s="67"/>
    </row>
    <row r="5" spans="1:27">
      <c r="A5" s="67"/>
      <c r="B5" s="67" t="s">
        <v>201</v>
      </c>
      <c r="C5" s="67" t="s">
        <v>202</v>
      </c>
      <c r="E5" s="67"/>
      <c r="F5" s="67" t="s">
        <v>203</v>
      </c>
      <c r="G5" s="67" t="s">
        <v>204</v>
      </c>
      <c r="H5" s="67" t="s">
        <v>199</v>
      </c>
      <c r="J5" s="67"/>
      <c r="K5" s="67" t="s">
        <v>205</v>
      </c>
      <c r="L5" s="67" t="s">
        <v>206</v>
      </c>
      <c r="N5" s="67"/>
      <c r="O5" s="67" t="s">
        <v>207</v>
      </c>
      <c r="P5" s="67" t="s">
        <v>208</v>
      </c>
      <c r="Q5" s="67" t="s">
        <v>209</v>
      </c>
      <c r="R5" s="67" t="s">
        <v>210</v>
      </c>
      <c r="S5" s="67" t="s">
        <v>202</v>
      </c>
      <c r="U5" s="67"/>
      <c r="V5" s="67" t="s">
        <v>207</v>
      </c>
      <c r="W5" s="67" t="s">
        <v>208</v>
      </c>
      <c r="X5" s="67" t="s">
        <v>209</v>
      </c>
      <c r="Y5" s="67" t="s">
        <v>210</v>
      </c>
      <c r="Z5" s="67" t="s">
        <v>202</v>
      </c>
    </row>
    <row r="6" spans="1:27">
      <c r="A6" s="67" t="s">
        <v>55</v>
      </c>
      <c r="B6" s="67">
        <v>2200</v>
      </c>
      <c r="C6" s="67">
        <v>1772.9</v>
      </c>
      <c r="E6" s="67" t="s">
        <v>211</v>
      </c>
      <c r="F6" s="67">
        <v>55</v>
      </c>
      <c r="G6" s="67">
        <v>15</v>
      </c>
      <c r="H6" s="67">
        <v>7</v>
      </c>
      <c r="J6" s="67" t="s">
        <v>211</v>
      </c>
      <c r="K6" s="67">
        <v>0.1</v>
      </c>
      <c r="L6" s="67">
        <v>4</v>
      </c>
      <c r="N6" s="67" t="s">
        <v>212</v>
      </c>
      <c r="O6" s="67">
        <v>50</v>
      </c>
      <c r="P6" s="67">
        <v>60</v>
      </c>
      <c r="Q6" s="67">
        <v>0</v>
      </c>
      <c r="R6" s="67">
        <v>0</v>
      </c>
      <c r="S6" s="67">
        <v>56.6</v>
      </c>
      <c r="U6" s="67" t="s">
        <v>213</v>
      </c>
      <c r="V6" s="67">
        <v>0</v>
      </c>
      <c r="W6" s="67">
        <v>0</v>
      </c>
      <c r="X6" s="67">
        <v>25</v>
      </c>
      <c r="Y6" s="67">
        <v>0</v>
      </c>
      <c r="Z6" s="67">
        <v>16.5</v>
      </c>
    </row>
    <row r="7" spans="1:27">
      <c r="E7" s="67" t="s">
        <v>214</v>
      </c>
      <c r="F7" s="67">
        <v>65</v>
      </c>
      <c r="G7" s="67">
        <v>30</v>
      </c>
      <c r="H7" s="67">
        <v>20</v>
      </c>
      <c r="J7" s="67" t="s">
        <v>214</v>
      </c>
      <c r="K7" s="67">
        <v>1</v>
      </c>
      <c r="L7" s="67">
        <v>10</v>
      </c>
    </row>
    <row r="8" spans="1:27">
      <c r="E8" s="67" t="s">
        <v>215</v>
      </c>
      <c r="F8" s="67">
        <v>75.599999999999994</v>
      </c>
      <c r="G8" s="67">
        <v>9.8000000000000007</v>
      </c>
      <c r="H8" s="67">
        <v>14.7</v>
      </c>
      <c r="J8" s="67" t="s">
        <v>215</v>
      </c>
      <c r="K8" s="67">
        <v>2.5</v>
      </c>
      <c r="L8" s="67">
        <v>12.9</v>
      </c>
    </row>
    <row r="13" spans="1:27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>
      <c r="A14" s="67" t="s">
        <v>217</v>
      </c>
      <c r="B14" s="67"/>
      <c r="C14" s="67"/>
      <c r="D14" s="67"/>
      <c r="E14" s="67"/>
      <c r="F14" s="67"/>
      <c r="H14" s="67" t="s">
        <v>218</v>
      </c>
      <c r="I14" s="67"/>
      <c r="J14" s="67"/>
      <c r="K14" s="67"/>
      <c r="L14" s="67"/>
      <c r="M14" s="67"/>
      <c r="O14" s="67" t="s">
        <v>219</v>
      </c>
      <c r="P14" s="67"/>
      <c r="Q14" s="67"/>
      <c r="R14" s="67"/>
      <c r="S14" s="67"/>
      <c r="T14" s="67"/>
      <c r="V14" s="67" t="s">
        <v>220</v>
      </c>
      <c r="W14" s="67"/>
      <c r="X14" s="67"/>
      <c r="Y14" s="67"/>
      <c r="Z14" s="67"/>
      <c r="AA14" s="67"/>
    </row>
    <row r="15" spans="1:27">
      <c r="A15" s="67"/>
      <c r="B15" s="67" t="s">
        <v>207</v>
      </c>
      <c r="C15" s="67" t="s">
        <v>208</v>
      </c>
      <c r="D15" s="67" t="s">
        <v>209</v>
      </c>
      <c r="E15" s="67" t="s">
        <v>210</v>
      </c>
      <c r="F15" s="67" t="s">
        <v>202</v>
      </c>
      <c r="H15" s="67"/>
      <c r="I15" s="67" t="s">
        <v>207</v>
      </c>
      <c r="J15" s="67" t="s">
        <v>208</v>
      </c>
      <c r="K15" s="67" t="s">
        <v>209</v>
      </c>
      <c r="L15" s="67" t="s">
        <v>210</v>
      </c>
      <c r="M15" s="67" t="s">
        <v>202</v>
      </c>
      <c r="O15" s="67"/>
      <c r="P15" s="67" t="s">
        <v>207</v>
      </c>
      <c r="Q15" s="67" t="s">
        <v>208</v>
      </c>
      <c r="R15" s="67" t="s">
        <v>209</v>
      </c>
      <c r="S15" s="67" t="s">
        <v>210</v>
      </c>
      <c r="T15" s="67" t="s">
        <v>202</v>
      </c>
      <c r="V15" s="67"/>
      <c r="W15" s="67" t="s">
        <v>207</v>
      </c>
      <c r="X15" s="67" t="s">
        <v>208</v>
      </c>
      <c r="Y15" s="67" t="s">
        <v>209</v>
      </c>
      <c r="Z15" s="67" t="s">
        <v>210</v>
      </c>
      <c r="AA15" s="67" t="s">
        <v>202</v>
      </c>
    </row>
    <row r="16" spans="1:27">
      <c r="A16" s="67" t="s">
        <v>221</v>
      </c>
      <c r="B16" s="67">
        <v>530</v>
      </c>
      <c r="C16" s="67">
        <v>750</v>
      </c>
      <c r="D16" s="67">
        <v>0</v>
      </c>
      <c r="E16" s="67">
        <v>3000</v>
      </c>
      <c r="F16" s="67">
        <v>274.39999999999998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13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2.6</v>
      </c>
      <c r="V16" s="67" t="s">
        <v>5</v>
      </c>
      <c r="W16" s="67">
        <v>0</v>
      </c>
      <c r="X16" s="67">
        <v>0</v>
      </c>
      <c r="Y16" s="67">
        <v>75</v>
      </c>
      <c r="Z16" s="67">
        <v>0</v>
      </c>
      <c r="AA16" s="67">
        <v>78.900000000000006</v>
      </c>
    </row>
    <row r="23" spans="1:62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223</v>
      </c>
      <c r="B24" s="67"/>
      <c r="C24" s="67"/>
      <c r="D24" s="67"/>
      <c r="E24" s="67"/>
      <c r="F24" s="67"/>
      <c r="H24" s="67" t="s">
        <v>224</v>
      </c>
      <c r="I24" s="67"/>
      <c r="J24" s="67"/>
      <c r="K24" s="67"/>
      <c r="L24" s="67"/>
      <c r="M24" s="67"/>
      <c r="O24" s="67" t="s">
        <v>225</v>
      </c>
      <c r="P24" s="67"/>
      <c r="Q24" s="67"/>
      <c r="R24" s="67"/>
      <c r="S24" s="67"/>
      <c r="T24" s="67"/>
      <c r="V24" s="67" t="s">
        <v>226</v>
      </c>
      <c r="W24" s="67"/>
      <c r="X24" s="67"/>
      <c r="Y24" s="67"/>
      <c r="Z24" s="67"/>
      <c r="AA24" s="67"/>
      <c r="AC24" s="67" t="s">
        <v>227</v>
      </c>
      <c r="AD24" s="67"/>
      <c r="AE24" s="67"/>
      <c r="AF24" s="67"/>
      <c r="AG24" s="67"/>
      <c r="AH24" s="67"/>
      <c r="AJ24" s="67" t="s">
        <v>228</v>
      </c>
      <c r="AK24" s="67"/>
      <c r="AL24" s="67"/>
      <c r="AM24" s="67"/>
      <c r="AN24" s="67"/>
      <c r="AO24" s="67"/>
      <c r="AQ24" s="67" t="s">
        <v>229</v>
      </c>
      <c r="AR24" s="67"/>
      <c r="AS24" s="67"/>
      <c r="AT24" s="67"/>
      <c r="AU24" s="67"/>
      <c r="AV24" s="67"/>
      <c r="AX24" s="67" t="s">
        <v>230</v>
      </c>
      <c r="AY24" s="67"/>
      <c r="AZ24" s="67"/>
      <c r="BA24" s="67"/>
      <c r="BB24" s="67"/>
      <c r="BC24" s="67"/>
      <c r="BE24" s="67" t="s">
        <v>231</v>
      </c>
      <c r="BF24" s="67"/>
      <c r="BG24" s="67"/>
      <c r="BH24" s="67"/>
      <c r="BI24" s="67"/>
      <c r="BJ24" s="67"/>
    </row>
    <row r="25" spans="1:62">
      <c r="A25" s="67"/>
      <c r="B25" s="67" t="s">
        <v>207</v>
      </c>
      <c r="C25" s="67" t="s">
        <v>208</v>
      </c>
      <c r="D25" s="67" t="s">
        <v>209</v>
      </c>
      <c r="E25" s="67" t="s">
        <v>210</v>
      </c>
      <c r="F25" s="67" t="s">
        <v>202</v>
      </c>
      <c r="H25" s="67"/>
      <c r="I25" s="67" t="s">
        <v>207</v>
      </c>
      <c r="J25" s="67" t="s">
        <v>208</v>
      </c>
      <c r="K25" s="67" t="s">
        <v>209</v>
      </c>
      <c r="L25" s="67" t="s">
        <v>210</v>
      </c>
      <c r="M25" s="67" t="s">
        <v>202</v>
      </c>
      <c r="O25" s="67"/>
      <c r="P25" s="67" t="s">
        <v>207</v>
      </c>
      <c r="Q25" s="67" t="s">
        <v>208</v>
      </c>
      <c r="R25" s="67" t="s">
        <v>209</v>
      </c>
      <c r="S25" s="67" t="s">
        <v>210</v>
      </c>
      <c r="T25" s="67" t="s">
        <v>202</v>
      </c>
      <c r="V25" s="67"/>
      <c r="W25" s="67" t="s">
        <v>207</v>
      </c>
      <c r="X25" s="67" t="s">
        <v>208</v>
      </c>
      <c r="Y25" s="67" t="s">
        <v>209</v>
      </c>
      <c r="Z25" s="67" t="s">
        <v>210</v>
      </c>
      <c r="AA25" s="67" t="s">
        <v>202</v>
      </c>
      <c r="AC25" s="67"/>
      <c r="AD25" s="67" t="s">
        <v>207</v>
      </c>
      <c r="AE25" s="67" t="s">
        <v>208</v>
      </c>
      <c r="AF25" s="67" t="s">
        <v>209</v>
      </c>
      <c r="AG25" s="67" t="s">
        <v>210</v>
      </c>
      <c r="AH25" s="67" t="s">
        <v>202</v>
      </c>
      <c r="AJ25" s="67"/>
      <c r="AK25" s="67" t="s">
        <v>207</v>
      </c>
      <c r="AL25" s="67" t="s">
        <v>208</v>
      </c>
      <c r="AM25" s="67" t="s">
        <v>209</v>
      </c>
      <c r="AN25" s="67" t="s">
        <v>210</v>
      </c>
      <c r="AO25" s="67" t="s">
        <v>202</v>
      </c>
      <c r="AQ25" s="67"/>
      <c r="AR25" s="67" t="s">
        <v>207</v>
      </c>
      <c r="AS25" s="67" t="s">
        <v>208</v>
      </c>
      <c r="AT25" s="67" t="s">
        <v>209</v>
      </c>
      <c r="AU25" s="67" t="s">
        <v>210</v>
      </c>
      <c r="AV25" s="67" t="s">
        <v>202</v>
      </c>
      <c r="AX25" s="67"/>
      <c r="AY25" s="67" t="s">
        <v>207</v>
      </c>
      <c r="AZ25" s="67" t="s">
        <v>208</v>
      </c>
      <c r="BA25" s="67" t="s">
        <v>209</v>
      </c>
      <c r="BB25" s="67" t="s">
        <v>210</v>
      </c>
      <c r="BC25" s="67" t="s">
        <v>202</v>
      </c>
      <c r="BE25" s="67"/>
      <c r="BF25" s="67" t="s">
        <v>207</v>
      </c>
      <c r="BG25" s="67" t="s">
        <v>208</v>
      </c>
      <c r="BH25" s="67" t="s">
        <v>209</v>
      </c>
      <c r="BI25" s="67" t="s">
        <v>210</v>
      </c>
      <c r="BJ25" s="67" t="s">
        <v>202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86.7</v>
      </c>
      <c r="H26" s="67" t="s">
        <v>9</v>
      </c>
      <c r="I26" s="67">
        <v>1</v>
      </c>
      <c r="J26" s="67">
        <v>1.2</v>
      </c>
      <c r="K26" s="67">
        <v>0</v>
      </c>
      <c r="L26" s="67">
        <v>0</v>
      </c>
      <c r="M26" s="67">
        <v>1.2</v>
      </c>
      <c r="O26" s="67" t="s">
        <v>10</v>
      </c>
      <c r="P26" s="67">
        <v>1.3</v>
      </c>
      <c r="Q26" s="67">
        <v>1.5</v>
      </c>
      <c r="R26" s="67">
        <v>0</v>
      </c>
      <c r="S26" s="67">
        <v>0</v>
      </c>
      <c r="T26" s="67">
        <v>1.1000000000000001</v>
      </c>
      <c r="V26" s="67" t="s">
        <v>11</v>
      </c>
      <c r="W26" s="67">
        <v>12</v>
      </c>
      <c r="X26" s="67">
        <v>16</v>
      </c>
      <c r="Y26" s="67">
        <v>0</v>
      </c>
      <c r="Z26" s="67">
        <v>35</v>
      </c>
      <c r="AA26" s="67">
        <v>11.2</v>
      </c>
      <c r="AC26" s="67" t="s">
        <v>12</v>
      </c>
      <c r="AD26" s="67">
        <v>1.3</v>
      </c>
      <c r="AE26" s="67">
        <v>1.5</v>
      </c>
      <c r="AF26" s="67">
        <v>0</v>
      </c>
      <c r="AG26" s="67">
        <v>100</v>
      </c>
      <c r="AH26" s="67">
        <v>1.2</v>
      </c>
      <c r="AJ26" s="67" t="s">
        <v>232</v>
      </c>
      <c r="AK26" s="67">
        <v>320</v>
      </c>
      <c r="AL26" s="67">
        <v>400</v>
      </c>
      <c r="AM26" s="67">
        <v>0</v>
      </c>
      <c r="AN26" s="67">
        <v>1000</v>
      </c>
      <c r="AO26" s="67">
        <v>341.4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4.9000000000000004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2.2999999999999998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6.2</v>
      </c>
    </row>
    <row r="33" spans="1:68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7" t="s">
        <v>234</v>
      </c>
      <c r="B34" s="67"/>
      <c r="C34" s="67"/>
      <c r="D34" s="67"/>
      <c r="E34" s="67"/>
      <c r="F34" s="67"/>
      <c r="H34" s="67" t="s">
        <v>235</v>
      </c>
      <c r="I34" s="67"/>
      <c r="J34" s="67"/>
      <c r="K34" s="67"/>
      <c r="L34" s="67"/>
      <c r="M34" s="67"/>
      <c r="O34" s="67" t="s">
        <v>236</v>
      </c>
      <c r="P34" s="67"/>
      <c r="Q34" s="67"/>
      <c r="R34" s="67"/>
      <c r="S34" s="67"/>
      <c r="T34" s="67"/>
      <c r="V34" s="67" t="s">
        <v>237</v>
      </c>
      <c r="W34" s="67"/>
      <c r="X34" s="67"/>
      <c r="Y34" s="67"/>
      <c r="Z34" s="67"/>
      <c r="AA34" s="67"/>
      <c r="AC34" s="67" t="s">
        <v>238</v>
      </c>
      <c r="AD34" s="67"/>
      <c r="AE34" s="67"/>
      <c r="AF34" s="67"/>
      <c r="AG34" s="67"/>
      <c r="AH34" s="67"/>
      <c r="AJ34" s="67" t="s">
        <v>239</v>
      </c>
      <c r="AK34" s="67"/>
      <c r="AL34" s="67"/>
      <c r="AM34" s="67"/>
      <c r="AN34" s="67"/>
      <c r="AO34" s="67"/>
    </row>
    <row r="35" spans="1:68">
      <c r="A35" s="67"/>
      <c r="B35" s="67" t="s">
        <v>207</v>
      </c>
      <c r="C35" s="67" t="s">
        <v>208</v>
      </c>
      <c r="D35" s="67" t="s">
        <v>209</v>
      </c>
      <c r="E35" s="67" t="s">
        <v>210</v>
      </c>
      <c r="F35" s="67" t="s">
        <v>202</v>
      </c>
      <c r="H35" s="67"/>
      <c r="I35" s="67" t="s">
        <v>207</v>
      </c>
      <c r="J35" s="67" t="s">
        <v>208</v>
      </c>
      <c r="K35" s="67" t="s">
        <v>209</v>
      </c>
      <c r="L35" s="67" t="s">
        <v>210</v>
      </c>
      <c r="M35" s="67" t="s">
        <v>202</v>
      </c>
      <c r="O35" s="67"/>
      <c r="P35" s="67" t="s">
        <v>207</v>
      </c>
      <c r="Q35" s="67" t="s">
        <v>208</v>
      </c>
      <c r="R35" s="67" t="s">
        <v>209</v>
      </c>
      <c r="S35" s="67" t="s">
        <v>210</v>
      </c>
      <c r="T35" s="67" t="s">
        <v>202</v>
      </c>
      <c r="V35" s="67"/>
      <c r="W35" s="67" t="s">
        <v>207</v>
      </c>
      <c r="X35" s="67" t="s">
        <v>208</v>
      </c>
      <c r="Y35" s="67" t="s">
        <v>209</v>
      </c>
      <c r="Z35" s="67" t="s">
        <v>210</v>
      </c>
      <c r="AA35" s="67" t="s">
        <v>202</v>
      </c>
      <c r="AC35" s="67"/>
      <c r="AD35" s="67" t="s">
        <v>207</v>
      </c>
      <c r="AE35" s="67" t="s">
        <v>208</v>
      </c>
      <c r="AF35" s="67" t="s">
        <v>209</v>
      </c>
      <c r="AG35" s="67" t="s">
        <v>210</v>
      </c>
      <c r="AH35" s="67" t="s">
        <v>202</v>
      </c>
      <c r="AJ35" s="67"/>
      <c r="AK35" s="67" t="s">
        <v>207</v>
      </c>
      <c r="AL35" s="67" t="s">
        <v>208</v>
      </c>
      <c r="AM35" s="67" t="s">
        <v>209</v>
      </c>
      <c r="AN35" s="67" t="s">
        <v>210</v>
      </c>
      <c r="AO35" s="67" t="s">
        <v>202</v>
      </c>
    </row>
    <row r="36" spans="1:68">
      <c r="A36" s="67" t="s">
        <v>17</v>
      </c>
      <c r="B36" s="67">
        <v>600</v>
      </c>
      <c r="C36" s="67">
        <v>750</v>
      </c>
      <c r="D36" s="67">
        <v>0</v>
      </c>
      <c r="E36" s="67">
        <v>2000</v>
      </c>
      <c r="F36" s="67">
        <v>306.10000000000002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988.8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2563.8000000000002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1929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100</v>
      </c>
      <c r="AJ36" s="67" t="s">
        <v>22</v>
      </c>
      <c r="AK36" s="67">
        <v>305</v>
      </c>
      <c r="AL36" s="67">
        <v>370</v>
      </c>
      <c r="AM36" s="67">
        <v>0</v>
      </c>
      <c r="AN36" s="67">
        <v>350</v>
      </c>
      <c r="AO36" s="67">
        <v>100.4</v>
      </c>
    </row>
    <row r="43" spans="1:68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>
      <c r="A44" s="67" t="s">
        <v>241</v>
      </c>
      <c r="B44" s="67"/>
      <c r="C44" s="67"/>
      <c r="D44" s="67"/>
      <c r="E44" s="67"/>
      <c r="F44" s="67"/>
      <c r="H44" s="67" t="s">
        <v>242</v>
      </c>
      <c r="I44" s="67"/>
      <c r="J44" s="67"/>
      <c r="K44" s="67"/>
      <c r="L44" s="67"/>
      <c r="M44" s="67"/>
      <c r="O44" s="67" t="s">
        <v>243</v>
      </c>
      <c r="P44" s="67"/>
      <c r="Q44" s="67"/>
      <c r="R44" s="67"/>
      <c r="S44" s="67"/>
      <c r="T44" s="67"/>
      <c r="V44" s="67" t="s">
        <v>244</v>
      </c>
      <c r="W44" s="67"/>
      <c r="X44" s="67"/>
      <c r="Y44" s="67"/>
      <c r="Z44" s="67"/>
      <c r="AA44" s="67"/>
      <c r="AC44" s="67" t="s">
        <v>245</v>
      </c>
      <c r="AD44" s="67"/>
      <c r="AE44" s="67"/>
      <c r="AF44" s="67"/>
      <c r="AG44" s="67"/>
      <c r="AH44" s="67"/>
      <c r="AJ44" s="67" t="s">
        <v>246</v>
      </c>
      <c r="AK44" s="67"/>
      <c r="AL44" s="67"/>
      <c r="AM44" s="67"/>
      <c r="AN44" s="67"/>
      <c r="AO44" s="67"/>
      <c r="AQ44" s="67" t="s">
        <v>247</v>
      </c>
      <c r="AR44" s="67"/>
      <c r="AS44" s="67"/>
      <c r="AT44" s="67"/>
      <c r="AU44" s="67"/>
      <c r="AV44" s="67"/>
      <c r="AX44" s="67" t="s">
        <v>248</v>
      </c>
      <c r="AY44" s="67"/>
      <c r="AZ44" s="67"/>
      <c r="BA44" s="67"/>
      <c r="BB44" s="67"/>
      <c r="BC44" s="67"/>
      <c r="BE44" s="67" t="s">
        <v>249</v>
      </c>
      <c r="BF44" s="67"/>
      <c r="BG44" s="67"/>
      <c r="BH44" s="67"/>
      <c r="BI44" s="67"/>
      <c r="BJ44" s="67"/>
    </row>
    <row r="45" spans="1:68">
      <c r="A45" s="67"/>
      <c r="B45" s="67" t="s">
        <v>207</v>
      </c>
      <c r="C45" s="67" t="s">
        <v>208</v>
      </c>
      <c r="D45" s="67" t="s">
        <v>209</v>
      </c>
      <c r="E45" s="67" t="s">
        <v>210</v>
      </c>
      <c r="F45" s="67" t="s">
        <v>202</v>
      </c>
      <c r="H45" s="67"/>
      <c r="I45" s="67" t="s">
        <v>207</v>
      </c>
      <c r="J45" s="67" t="s">
        <v>208</v>
      </c>
      <c r="K45" s="67" t="s">
        <v>209</v>
      </c>
      <c r="L45" s="67" t="s">
        <v>210</v>
      </c>
      <c r="M45" s="67" t="s">
        <v>202</v>
      </c>
      <c r="O45" s="67"/>
      <c r="P45" s="67" t="s">
        <v>207</v>
      </c>
      <c r="Q45" s="67" t="s">
        <v>208</v>
      </c>
      <c r="R45" s="67" t="s">
        <v>209</v>
      </c>
      <c r="S45" s="67" t="s">
        <v>210</v>
      </c>
      <c r="T45" s="67" t="s">
        <v>202</v>
      </c>
      <c r="V45" s="67"/>
      <c r="W45" s="67" t="s">
        <v>207</v>
      </c>
      <c r="X45" s="67" t="s">
        <v>208</v>
      </c>
      <c r="Y45" s="67" t="s">
        <v>209</v>
      </c>
      <c r="Z45" s="67" t="s">
        <v>210</v>
      </c>
      <c r="AA45" s="67" t="s">
        <v>202</v>
      </c>
      <c r="AC45" s="67"/>
      <c r="AD45" s="67" t="s">
        <v>207</v>
      </c>
      <c r="AE45" s="67" t="s">
        <v>208</v>
      </c>
      <c r="AF45" s="67" t="s">
        <v>209</v>
      </c>
      <c r="AG45" s="67" t="s">
        <v>210</v>
      </c>
      <c r="AH45" s="67" t="s">
        <v>202</v>
      </c>
      <c r="AJ45" s="67"/>
      <c r="AK45" s="67" t="s">
        <v>207</v>
      </c>
      <c r="AL45" s="67" t="s">
        <v>208</v>
      </c>
      <c r="AM45" s="67" t="s">
        <v>209</v>
      </c>
      <c r="AN45" s="67" t="s">
        <v>210</v>
      </c>
      <c r="AO45" s="67" t="s">
        <v>202</v>
      </c>
      <c r="AQ45" s="67"/>
      <c r="AR45" s="67" t="s">
        <v>207</v>
      </c>
      <c r="AS45" s="67" t="s">
        <v>208</v>
      </c>
      <c r="AT45" s="67" t="s">
        <v>209</v>
      </c>
      <c r="AU45" s="67" t="s">
        <v>210</v>
      </c>
      <c r="AV45" s="67" t="s">
        <v>202</v>
      </c>
      <c r="AX45" s="67"/>
      <c r="AY45" s="67" t="s">
        <v>207</v>
      </c>
      <c r="AZ45" s="67" t="s">
        <v>208</v>
      </c>
      <c r="BA45" s="67" t="s">
        <v>209</v>
      </c>
      <c r="BB45" s="67" t="s">
        <v>210</v>
      </c>
      <c r="BC45" s="67" t="s">
        <v>202</v>
      </c>
      <c r="BE45" s="67"/>
      <c r="BF45" s="67" t="s">
        <v>207</v>
      </c>
      <c r="BG45" s="67" t="s">
        <v>208</v>
      </c>
      <c r="BH45" s="67" t="s">
        <v>209</v>
      </c>
      <c r="BI45" s="67" t="s">
        <v>210</v>
      </c>
      <c r="BJ45" s="67" t="s">
        <v>202</v>
      </c>
    </row>
    <row r="46" spans="1:68">
      <c r="A46" s="67" t="s">
        <v>23</v>
      </c>
      <c r="B46" s="67">
        <v>7</v>
      </c>
      <c r="C46" s="67">
        <v>10</v>
      </c>
      <c r="D46" s="67">
        <v>0</v>
      </c>
      <c r="E46" s="67">
        <v>45</v>
      </c>
      <c r="F46" s="67">
        <v>9.4</v>
      </c>
      <c r="H46" s="67" t="s">
        <v>24</v>
      </c>
      <c r="I46" s="67">
        <v>8</v>
      </c>
      <c r="J46" s="67">
        <v>9</v>
      </c>
      <c r="K46" s="67">
        <v>0</v>
      </c>
      <c r="L46" s="67">
        <v>35</v>
      </c>
      <c r="M46" s="67">
        <v>9</v>
      </c>
      <c r="O46" s="67" t="s">
        <v>250</v>
      </c>
      <c r="P46" s="67">
        <v>600</v>
      </c>
      <c r="Q46" s="67">
        <v>800</v>
      </c>
      <c r="R46" s="67">
        <v>0</v>
      </c>
      <c r="S46" s="67">
        <v>10000</v>
      </c>
      <c r="T46" s="67">
        <v>594.79999999999995</v>
      </c>
      <c r="V46" s="67" t="s">
        <v>29</v>
      </c>
      <c r="W46" s="67">
        <v>0</v>
      </c>
      <c r="X46" s="67">
        <v>0</v>
      </c>
      <c r="Y46" s="67">
        <v>3</v>
      </c>
      <c r="Z46" s="67">
        <v>10</v>
      </c>
      <c r="AA46" s="67">
        <v>0</v>
      </c>
      <c r="AC46" s="67" t="s">
        <v>25</v>
      </c>
      <c r="AD46" s="67">
        <v>0</v>
      </c>
      <c r="AE46" s="67">
        <v>0</v>
      </c>
      <c r="AF46" s="67">
        <v>4</v>
      </c>
      <c r="AG46" s="67">
        <v>11</v>
      </c>
      <c r="AH46" s="67">
        <v>3.1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80.099999999999994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77</v>
      </c>
      <c r="AX46" s="67" t="s">
        <v>251</v>
      </c>
      <c r="AY46" s="67"/>
      <c r="AZ46" s="67"/>
      <c r="BA46" s="67"/>
      <c r="BB46" s="67"/>
      <c r="BC46" s="67"/>
      <c r="BE46" s="67" t="s">
        <v>252</v>
      </c>
      <c r="BF46" s="67"/>
      <c r="BG46" s="67"/>
      <c r="BH46" s="67"/>
      <c r="BI46" s="67"/>
      <c r="BJ46" s="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8" sqref="F18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280</v>
      </c>
      <c r="B2" s="62" t="s">
        <v>281</v>
      </c>
      <c r="C2" s="62" t="s">
        <v>282</v>
      </c>
      <c r="D2" s="62">
        <v>64</v>
      </c>
      <c r="E2" s="62">
        <v>1772.9182000000001</v>
      </c>
      <c r="F2" s="62">
        <v>291.21350000000001</v>
      </c>
      <c r="G2" s="62">
        <v>37.631329999999998</v>
      </c>
      <c r="H2" s="62">
        <v>20.670324000000001</v>
      </c>
      <c r="I2" s="62">
        <v>16.961003999999999</v>
      </c>
      <c r="J2" s="62">
        <v>56.579304</v>
      </c>
      <c r="K2" s="62">
        <v>31.781782</v>
      </c>
      <c r="L2" s="62">
        <v>24.797522000000001</v>
      </c>
      <c r="M2" s="62">
        <v>16.472100999999999</v>
      </c>
      <c r="N2" s="62">
        <v>2.2700515000000001</v>
      </c>
      <c r="O2" s="62">
        <v>9.2811819999999994</v>
      </c>
      <c r="P2" s="62">
        <v>560.27719999999999</v>
      </c>
      <c r="Q2" s="62">
        <v>13.119699000000001</v>
      </c>
      <c r="R2" s="62">
        <v>274.40134</v>
      </c>
      <c r="S2" s="62">
        <v>121.89357</v>
      </c>
      <c r="T2" s="62">
        <v>1830.0934</v>
      </c>
      <c r="U2" s="62">
        <v>2.5765229999999999</v>
      </c>
      <c r="V2" s="62">
        <v>12.952355000000001</v>
      </c>
      <c r="W2" s="62">
        <v>78.936769999999996</v>
      </c>
      <c r="X2" s="62">
        <v>86.659035000000003</v>
      </c>
      <c r="Y2" s="62">
        <v>1.2434676</v>
      </c>
      <c r="Z2" s="62">
        <v>1.1471087</v>
      </c>
      <c r="AA2" s="62">
        <v>11.241168</v>
      </c>
      <c r="AB2" s="62">
        <v>1.2183139999999999</v>
      </c>
      <c r="AC2" s="62">
        <v>341.43090000000001</v>
      </c>
      <c r="AD2" s="62">
        <v>4.9051799999999997</v>
      </c>
      <c r="AE2" s="62">
        <v>2.3264062000000001</v>
      </c>
      <c r="AF2" s="62">
        <v>6.2387905000000003</v>
      </c>
      <c r="AG2" s="62">
        <v>306.096</v>
      </c>
      <c r="AH2" s="62">
        <v>154.05624</v>
      </c>
      <c r="AI2" s="62">
        <v>152.03978000000001</v>
      </c>
      <c r="AJ2" s="62">
        <v>988.76160000000004</v>
      </c>
      <c r="AK2" s="62">
        <v>2563.8325</v>
      </c>
      <c r="AL2" s="62">
        <v>99.952780000000004</v>
      </c>
      <c r="AM2" s="62">
        <v>1929.0350000000001</v>
      </c>
      <c r="AN2" s="62">
        <v>100.44029999999999</v>
      </c>
      <c r="AO2" s="62">
        <v>9.4064920000000001</v>
      </c>
      <c r="AP2" s="62">
        <v>6.3511633999999999</v>
      </c>
      <c r="AQ2" s="62">
        <v>3.0553287999999998</v>
      </c>
      <c r="AR2" s="62">
        <v>9.0295400000000008</v>
      </c>
      <c r="AS2" s="62">
        <v>594.75649999999996</v>
      </c>
      <c r="AT2" s="62">
        <v>1.3410894E-2</v>
      </c>
      <c r="AU2" s="62">
        <v>3.1309372999999998</v>
      </c>
      <c r="AV2" s="62">
        <v>80.142139999999998</v>
      </c>
      <c r="AW2" s="62">
        <v>76.978660000000005</v>
      </c>
      <c r="AX2" s="62">
        <v>3.7622333000000001E-2</v>
      </c>
      <c r="AY2" s="62">
        <v>0.80183979999999999</v>
      </c>
      <c r="AZ2" s="62">
        <v>329.61117999999999</v>
      </c>
      <c r="BA2" s="62">
        <v>32.340527000000002</v>
      </c>
      <c r="BB2" s="62">
        <v>9.4314470000000004</v>
      </c>
      <c r="BC2" s="62">
        <v>11.476359</v>
      </c>
      <c r="BD2" s="62">
        <v>11.38889</v>
      </c>
      <c r="BE2" s="62">
        <v>0.67297494000000002</v>
      </c>
      <c r="BF2" s="62">
        <v>3.7531474</v>
      </c>
      <c r="BG2" s="62">
        <v>1.3877448000000001E-2</v>
      </c>
      <c r="BH2" s="62">
        <v>2.2276495E-2</v>
      </c>
      <c r="BI2" s="62">
        <v>1.7723039999999999E-2</v>
      </c>
      <c r="BJ2" s="62">
        <v>7.5484514000000003E-2</v>
      </c>
      <c r="BK2" s="62">
        <v>1.067496E-3</v>
      </c>
      <c r="BL2" s="62">
        <v>0.21947779000000001</v>
      </c>
      <c r="BM2" s="62">
        <v>1.3827531</v>
      </c>
      <c r="BN2" s="62">
        <v>0.34925497</v>
      </c>
      <c r="BO2" s="62">
        <v>29.513570000000001</v>
      </c>
      <c r="BP2" s="62">
        <v>3.584409</v>
      </c>
      <c r="BQ2" s="62">
        <v>10.815571</v>
      </c>
      <c r="BR2" s="62">
        <v>41.870899999999999</v>
      </c>
      <c r="BS2" s="62">
        <v>24.121918000000001</v>
      </c>
      <c r="BT2" s="62">
        <v>2.7934933000000002</v>
      </c>
      <c r="BU2" s="62">
        <v>0.29025093000000002</v>
      </c>
      <c r="BV2" s="62">
        <v>2.3645606E-2</v>
      </c>
      <c r="BW2" s="62">
        <v>0.25938561999999998</v>
      </c>
      <c r="BX2" s="62">
        <v>0.64057470000000005</v>
      </c>
      <c r="BY2" s="62">
        <v>0.13236453000000001</v>
      </c>
      <c r="BZ2" s="62">
        <v>1.011032E-3</v>
      </c>
      <c r="CA2" s="62">
        <v>0.98076004000000006</v>
      </c>
      <c r="CB2" s="62">
        <v>1.2983227999999999E-2</v>
      </c>
      <c r="CC2" s="62">
        <v>0.22504924000000001</v>
      </c>
      <c r="CD2" s="62">
        <v>0.87645583999999999</v>
      </c>
      <c r="CE2" s="62">
        <v>8.6021769999999997E-2</v>
      </c>
      <c r="CF2" s="62">
        <v>0.15017636000000001</v>
      </c>
      <c r="CG2" s="62">
        <v>4.9500000000000003E-7</v>
      </c>
      <c r="CH2" s="62">
        <v>3.0596567000000002E-2</v>
      </c>
      <c r="CI2" s="62">
        <v>1.266477E-3</v>
      </c>
      <c r="CJ2" s="62">
        <v>2.0259724000000001</v>
      </c>
      <c r="CK2" s="62">
        <v>2.0476569999999999E-2</v>
      </c>
      <c r="CL2" s="62">
        <v>2.5104039999999999</v>
      </c>
      <c r="CM2" s="62">
        <v>1.4105772999999999</v>
      </c>
      <c r="CN2" s="62">
        <v>1859.134</v>
      </c>
      <c r="CO2" s="62">
        <v>3202.2944000000002</v>
      </c>
      <c r="CP2" s="62">
        <v>1532.4938999999999</v>
      </c>
      <c r="CQ2" s="62">
        <v>629.47375</v>
      </c>
      <c r="CR2" s="62">
        <v>336.32350000000002</v>
      </c>
      <c r="CS2" s="62">
        <v>438.30264</v>
      </c>
      <c r="CT2" s="62">
        <v>1831.7626</v>
      </c>
      <c r="CU2" s="62">
        <v>1003.0102000000001</v>
      </c>
      <c r="CV2" s="62">
        <v>1445.5393999999999</v>
      </c>
      <c r="CW2" s="62">
        <v>1061.5565999999999</v>
      </c>
      <c r="CX2" s="62">
        <v>318.31168000000002</v>
      </c>
      <c r="CY2" s="62">
        <v>2486.3062</v>
      </c>
      <c r="CZ2" s="62">
        <v>1024.9762000000001</v>
      </c>
      <c r="DA2" s="62">
        <v>2609.8955000000001</v>
      </c>
      <c r="DB2" s="62">
        <v>2672.6372000000001</v>
      </c>
      <c r="DC2" s="62">
        <v>3489.3409999999999</v>
      </c>
      <c r="DD2" s="62">
        <v>5679.2150000000001</v>
      </c>
      <c r="DE2" s="62">
        <v>1074.7946999999999</v>
      </c>
      <c r="DF2" s="62">
        <v>3269.232</v>
      </c>
      <c r="DG2" s="62">
        <v>1306.0905</v>
      </c>
      <c r="DH2" s="62">
        <v>46.735615000000003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32.340527000000002</v>
      </c>
      <c r="B6">
        <f>BB2</f>
        <v>9.4314470000000004</v>
      </c>
      <c r="C6">
        <f>BC2</f>
        <v>11.476359</v>
      </c>
      <c r="D6">
        <f>BD2</f>
        <v>11.38889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5" sqref="D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20470</v>
      </c>
      <c r="C2" s="56">
        <f ca="1">YEAR(TODAY())-YEAR(B2)+IF(TODAY()&gt;=DATE(YEAR(TODAY()),MONTH(B2),DAY(B2)),0,-1)</f>
        <v>65</v>
      </c>
      <c r="E2" s="52">
        <v>167.3</v>
      </c>
      <c r="F2" s="53" t="s">
        <v>275</v>
      </c>
      <c r="G2" s="52">
        <v>76.400000000000006</v>
      </c>
      <c r="H2" s="51" t="s">
        <v>40</v>
      </c>
      <c r="I2" s="78">
        <f>ROUND(G3/E3^2,1)</f>
        <v>27.3</v>
      </c>
    </row>
    <row r="3" spans="1:9">
      <c r="E3" s="51">
        <f>E2/100</f>
        <v>1.673</v>
      </c>
      <c r="F3" s="51" t="s">
        <v>39</v>
      </c>
      <c r="G3" s="51">
        <f>G2</f>
        <v>76.400000000000006</v>
      </c>
      <c r="H3" s="51" t="s">
        <v>40</v>
      </c>
      <c r="I3" s="78"/>
    </row>
    <row r="4" spans="1:9">
      <c r="A4" t="s">
        <v>272</v>
      </c>
    </row>
    <row r="5" spans="1:9">
      <c r="B5" s="60">
        <v>44172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이태윤, ID : H1900548)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10:41:24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3" t="s">
        <v>195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>
      <c r="A5" s="6"/>
      <c r="B5" s="81" t="s">
        <v>274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>
      <c r="C10" s="91" t="s">
        <v>30</v>
      </c>
      <c r="D10" s="91"/>
      <c r="E10" s="92"/>
      <c r="F10" s="95">
        <f>'개인정보 및 신체계측 입력'!B5</f>
        <v>44172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91" t="s">
        <v>32</v>
      </c>
      <c r="D12" s="91"/>
      <c r="E12" s="92"/>
      <c r="F12" s="100">
        <f ca="1">'개인정보 및 신체계측 입력'!C2</f>
        <v>65</v>
      </c>
      <c r="G12" s="100"/>
      <c r="H12" s="100"/>
      <c r="I12" s="100"/>
      <c r="K12" s="129">
        <f>'개인정보 및 신체계측 입력'!E2</f>
        <v>167.3</v>
      </c>
      <c r="L12" s="130"/>
      <c r="M12" s="123">
        <f>'개인정보 및 신체계측 입력'!G2</f>
        <v>76.400000000000006</v>
      </c>
      <c r="N12" s="124"/>
      <c r="O12" s="119" t="s">
        <v>270</v>
      </c>
      <c r="P12" s="113"/>
      <c r="Q12" s="96">
        <f>'개인정보 및 신체계측 입력'!I2</f>
        <v>27.3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>
      <c r="C14" s="93" t="s">
        <v>31</v>
      </c>
      <c r="D14" s="93"/>
      <c r="E14" s="94"/>
      <c r="F14" s="97" t="str">
        <f>MID('DRIs DATA'!B1,28,3)</f>
        <v>이태윤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5" t="s">
        <v>41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6" t="s">
        <v>42</v>
      </c>
      <c r="E36" s="86"/>
      <c r="F36" s="86"/>
      <c r="G36" s="86"/>
      <c r="H36" s="86"/>
      <c r="I36" s="34">
        <f>'DRIs DATA'!F8</f>
        <v>75.599999999999994</v>
      </c>
      <c r="J36" s="89" t="s">
        <v>43</v>
      </c>
      <c r="K36" s="89"/>
      <c r="L36" s="89"/>
      <c r="M36" s="89"/>
      <c r="N36" s="35"/>
      <c r="O36" s="109" t="s">
        <v>44</v>
      </c>
      <c r="P36" s="109"/>
      <c r="Q36" s="109"/>
      <c r="R36" s="109"/>
      <c r="S36" s="109"/>
      <c r="T36" s="6"/>
    </row>
    <row r="37" spans="2:20" ht="18" customHeight="1">
      <c r="B37" s="12"/>
      <c r="C37" s="107" t="s">
        <v>181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6" t="s">
        <v>42</v>
      </c>
      <c r="E41" s="86"/>
      <c r="F41" s="86"/>
      <c r="G41" s="86"/>
      <c r="H41" s="86"/>
      <c r="I41" s="34">
        <f>'DRIs DATA'!G8</f>
        <v>9.8000000000000007</v>
      </c>
      <c r="J41" s="89" t="s">
        <v>43</v>
      </c>
      <c r="K41" s="89"/>
      <c r="L41" s="89"/>
      <c r="M41" s="89"/>
      <c r="N41" s="35"/>
      <c r="O41" s="90" t="s">
        <v>48</v>
      </c>
      <c r="P41" s="90"/>
      <c r="Q41" s="90"/>
      <c r="R41" s="90"/>
      <c r="S41" s="90"/>
      <c r="T41" s="6"/>
    </row>
    <row r="42" spans="2:20" ht="18" customHeight="1">
      <c r="B42" s="6"/>
      <c r="C42" s="111" t="s">
        <v>183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10" t="s">
        <v>42</v>
      </c>
      <c r="E46" s="110"/>
      <c r="F46" s="110"/>
      <c r="G46" s="110"/>
      <c r="H46" s="110"/>
      <c r="I46" s="34">
        <f>'DRIs DATA'!H8</f>
        <v>14.7</v>
      </c>
      <c r="J46" s="89" t="s">
        <v>43</v>
      </c>
      <c r="K46" s="89"/>
      <c r="L46" s="89"/>
      <c r="M46" s="89"/>
      <c r="N46" s="35"/>
      <c r="O46" s="90" t="s">
        <v>47</v>
      </c>
      <c r="P46" s="90"/>
      <c r="Q46" s="90"/>
      <c r="R46" s="90"/>
      <c r="S46" s="90"/>
      <c r="T46" s="6"/>
    </row>
    <row r="47" spans="2:20" ht="18" customHeight="1">
      <c r="B47" s="6"/>
      <c r="C47" s="111" t="s">
        <v>182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5" t="s">
        <v>190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163</v>
      </c>
      <c r="D69" s="85"/>
      <c r="E69" s="85"/>
      <c r="F69" s="85"/>
      <c r="G69" s="85"/>
      <c r="H69" s="86" t="s">
        <v>169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7" t="s">
        <v>53</v>
      </c>
      <c r="R69" s="35"/>
      <c r="S69" s="35"/>
      <c r="T69" s="6"/>
    </row>
    <row r="70" spans="2:21" ht="18" customHeight="1" thickBot="1">
      <c r="B70" s="6"/>
      <c r="C70" s="88" t="s">
        <v>164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50</v>
      </c>
      <c r="D72" s="85"/>
      <c r="E72" s="85"/>
      <c r="F72" s="85"/>
      <c r="G72" s="85"/>
      <c r="H72" s="38"/>
      <c r="I72" s="86" t="s">
        <v>51</v>
      </c>
      <c r="J72" s="86"/>
      <c r="K72" s="36">
        <f>ROUND('DRIs DATA'!L8,1)</f>
        <v>12.9</v>
      </c>
      <c r="L72" s="36" t="s">
        <v>52</v>
      </c>
      <c r="M72" s="36">
        <f>ROUND('DRIs DATA'!K8,1)</f>
        <v>2.5</v>
      </c>
      <c r="N72" s="89" t="s">
        <v>53</v>
      </c>
      <c r="O72" s="89"/>
      <c r="P72" s="89"/>
      <c r="Q72" s="89"/>
      <c r="R72" s="39"/>
      <c r="S72" s="35"/>
      <c r="T72" s="6"/>
    </row>
    <row r="73" spans="2:21" ht="18" customHeight="1">
      <c r="B73" s="6"/>
      <c r="C73" s="111" t="s">
        <v>180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5" t="s">
        <v>191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2" t="s">
        <v>167</v>
      </c>
      <c r="C80" s="102"/>
      <c r="D80" s="102"/>
      <c r="E80" s="102"/>
      <c r="F80" s="21"/>
      <c r="G80" s="21"/>
      <c r="H80" s="21"/>
      <c r="L80" s="102" t="s">
        <v>171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3" t="s">
        <v>267</v>
      </c>
      <c r="C93" s="104"/>
      <c r="D93" s="104"/>
      <c r="E93" s="104"/>
      <c r="F93" s="104"/>
      <c r="G93" s="104"/>
      <c r="H93" s="104"/>
      <c r="I93" s="104"/>
      <c r="J93" s="105"/>
      <c r="L93" s="103" t="s">
        <v>174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>
      <c r="B94" s="164" t="s">
        <v>170</v>
      </c>
      <c r="C94" s="162"/>
      <c r="D94" s="162"/>
      <c r="E94" s="162"/>
      <c r="F94" s="160">
        <f>ROUND('DRIs DATA'!F16/'DRIs DATA'!C16*100,2)</f>
        <v>36.590000000000003</v>
      </c>
      <c r="G94" s="160"/>
      <c r="H94" s="162" t="s">
        <v>166</v>
      </c>
      <c r="I94" s="162"/>
      <c r="J94" s="163"/>
      <c r="L94" s="164" t="s">
        <v>170</v>
      </c>
      <c r="M94" s="162"/>
      <c r="N94" s="162"/>
      <c r="O94" s="162"/>
      <c r="P94" s="162"/>
      <c r="Q94" s="23">
        <f>ROUND('DRIs DATA'!M16/'DRIs DATA'!K16*100,2)</f>
        <v>108.33</v>
      </c>
      <c r="R94" s="162" t="s">
        <v>166</v>
      </c>
      <c r="S94" s="162"/>
      <c r="T94" s="163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8" t="s">
        <v>179</v>
      </c>
      <c r="C96" s="149"/>
      <c r="D96" s="149"/>
      <c r="E96" s="149"/>
      <c r="F96" s="149"/>
      <c r="G96" s="149"/>
      <c r="H96" s="149"/>
      <c r="I96" s="149"/>
      <c r="J96" s="150"/>
      <c r="L96" s="154" t="s">
        <v>172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5" t="s">
        <v>192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2" t="s">
        <v>168</v>
      </c>
      <c r="C107" s="102"/>
      <c r="D107" s="102"/>
      <c r="E107" s="102"/>
      <c r="F107" s="6"/>
      <c r="G107" s="6"/>
      <c r="H107" s="6"/>
      <c r="I107" s="6"/>
      <c r="L107" s="102" t="s">
        <v>269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6" t="s">
        <v>263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264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>
      <c r="B121" s="43" t="s">
        <v>170</v>
      </c>
      <c r="C121" s="16"/>
      <c r="D121" s="16"/>
      <c r="E121" s="15"/>
      <c r="F121" s="160">
        <f>ROUND('DRIs DATA'!F26/'DRIs DATA'!C26*100,2)</f>
        <v>86.7</v>
      </c>
      <c r="G121" s="160"/>
      <c r="H121" s="162" t="s">
        <v>165</v>
      </c>
      <c r="I121" s="162"/>
      <c r="J121" s="163"/>
      <c r="L121" s="42" t="s">
        <v>170</v>
      </c>
      <c r="M121" s="20"/>
      <c r="N121" s="20"/>
      <c r="O121" s="23"/>
      <c r="P121" s="6"/>
      <c r="Q121" s="58">
        <f>ROUND('DRIs DATA'!AH26/'DRIs DATA'!AE26*100,2)</f>
        <v>80</v>
      </c>
      <c r="R121" s="162" t="s">
        <v>165</v>
      </c>
      <c r="S121" s="162"/>
      <c r="T121" s="163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1" t="s">
        <v>173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268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5.75" thickBot="1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5" t="s">
        <v>261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262</v>
      </c>
      <c r="P130" s="136"/>
      <c r="Q130" s="136"/>
      <c r="R130" s="136"/>
      <c r="S130" s="136"/>
      <c r="T130" s="137"/>
    </row>
    <row r="131" spans="2:21" ht="18" customHeight="1" thickBot="1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5" t="s">
        <v>193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2" t="s">
        <v>176</v>
      </c>
      <c r="C158" s="102"/>
      <c r="D158" s="102"/>
      <c r="E158" s="6"/>
      <c r="F158" s="6"/>
      <c r="G158" s="6"/>
      <c r="H158" s="6"/>
      <c r="I158" s="6"/>
      <c r="L158" s="102" t="s">
        <v>177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6" t="s">
        <v>265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175</v>
      </c>
      <c r="M171" s="117"/>
      <c r="N171" s="117"/>
      <c r="O171" s="117"/>
      <c r="P171" s="117"/>
      <c r="Q171" s="117"/>
      <c r="R171" s="117"/>
      <c r="S171" s="118"/>
    </row>
    <row r="172" spans="2:19" ht="18" customHeight="1">
      <c r="B172" s="42" t="s">
        <v>170</v>
      </c>
      <c r="C172" s="20"/>
      <c r="D172" s="20"/>
      <c r="E172" s="6"/>
      <c r="F172" s="160">
        <f>ROUND('DRIs DATA'!F36/'DRIs DATA'!C36*100,2)</f>
        <v>38.26</v>
      </c>
      <c r="G172" s="16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170.92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1" t="s">
        <v>184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186</v>
      </c>
      <c r="M174" s="142"/>
      <c r="N174" s="142"/>
      <c r="O174" s="142"/>
      <c r="P174" s="142"/>
      <c r="Q174" s="142"/>
      <c r="R174" s="142"/>
      <c r="S174" s="143"/>
    </row>
    <row r="175" spans="2:19" ht="18" customHeight="1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>
      <c r="B183" s="102" t="s">
        <v>178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6" t="s">
        <v>266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>
      <c r="B197" s="42" t="s">
        <v>170</v>
      </c>
      <c r="C197" s="20"/>
      <c r="D197" s="20"/>
      <c r="E197" s="6"/>
      <c r="F197" s="160">
        <f>ROUND('DRIs DATA'!F46/'DRIs DATA'!C46*100,2)</f>
        <v>94</v>
      </c>
      <c r="G197" s="160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1" t="s">
        <v>185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>
      <c r="K205" s="10"/>
    </row>
    <row r="206" spans="2:20" ht="18" customHeight="1">
      <c r="B206" s="135" t="s">
        <v>194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1" t="s">
        <v>187</v>
      </c>
      <c r="C209" s="161"/>
      <c r="D209" s="161"/>
      <c r="E209" s="161"/>
      <c r="F209" s="161"/>
      <c r="G209" s="161"/>
      <c r="H209" s="161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>
      <c r="B210" s="147" t="s">
        <v>189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2021-02-15T04:23:27Z</dcterms:modified>
</cp:coreProperties>
</file>