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<sst xmlns="http://schemas.openxmlformats.org/spreadsheetml/2006/main" count="692" uniqueCount="283">
  <si>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</si>
  <si>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</si>
  <si>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</si>
  <si>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</si>
  <si>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</si>
  <si>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</si>
  <si>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</si>
  <si>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</si>
  <si>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</si>
  <si>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</si>
  <si>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</si>
  <si>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</si>
  <si>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</si>
  <si>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</si>
  <si>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</si>
  <si>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</si>
  <si>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</si>
  <si>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</si>
  <si>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</si>
  <si>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</si>
  <si>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</si>
  <si>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</si>
  <si>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</si>
  <si>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</si>
  <si>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</si>
  <si>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</si>
  <si>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</si>
  <si>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</si>
  <si>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</si>
  <si>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</si>
  <si>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</si>
  <si>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</si>
  <si>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</si>
  <si>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</si>
  <si>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</si>
  <si>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</si>
  <si>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</si>
  <si>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</si>
  <si>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</si>
  <si>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</si>
  <si>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</si>
  <si>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</si>
  <si>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</si>
  <si>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</si>
  <si>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</si>
  <si>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</si>
  <si>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</si>
  <si>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</si>
  <si>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</si>
  <si>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</si>
  <si>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</si>
  <si>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</si>
  <si>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</si>
  <si>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</si>
  <si>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</si>
  <si>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</si>
  <si>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</si>
  <si>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</si>
  <si>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</si>
  <si>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</si>
  <si>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</si>
  <si>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</si>
  <si>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</si>
  <si>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</si>
  <si>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</si>
  <si>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</si>
  <si>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</si>
  <si>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</si>
  <si>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</si>
  <si>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</si>
  <si>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</si>
  <si>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</si>
  <si>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</si>
  <si>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</si>
  <si>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</si>
  <si>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</si>
  <si>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</si>
  <si>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</si>
  <si>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</si>
  <si>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</si>
  <si>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</si>
  <si>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</si>
  <si>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</si>
  <si>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</si>
  <si>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</si>
  <si>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</si>
  <si>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</si>
  <si>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</si>
  <si>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</si>
  <si>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</si>
  <si>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</si>
  <si>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</si>
  <si>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</si>
  <si>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</si>
  <si>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</si>
  <si>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</si>
  <si>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</si>
  <si>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</si>
  <si>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</si>
  <si>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</si>
  <si>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</si>
  <si>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</si>
  <si>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</si>
  <si>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</si>
  <si>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</si>
  <si>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</si>
  <si>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</si>
  <si>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</si>
  <si>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</si>
  <si>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</si>
  <si>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</si>
  <si>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</si>
  <si>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</si>
  <si>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</si>
  <si>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</si>
  <si>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</si>
  <si>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</si>
  <si>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</si>
  <si>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</si>
  <si>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</si>
  <si>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</si>
  <si>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</si>
  <si>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</si>
  <si>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</si>
  <si>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</si>
  <si>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</si>
  <si>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</si>
  <si>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</si>
  <si>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</si>
  <si>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</si>
  <si>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</si>
  <si>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</si>
  <si>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</si>
  <si>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</si>
  <si>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</si>
  <si>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</si>
  <si>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</si>
  <si>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</si>
  <si>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</si>
  <si>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</si>
  <si>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</si>
  <si>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</si>
  <si>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</si>
  <si>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</si>
  <si>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</si>
  <si>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</si>
  <si>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</si>
  <si>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</si>
  <si>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</si>
  <si>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</si>
  <si>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</si>
  <si>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</si>
  <si>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</si>
  <si>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</si>
  <si>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</si>
  <si>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</si>
  <si>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</si>
  <si>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</si>
  <si>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</si>
  <si>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</si>
  <si>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</si>
  <si>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</si>
  <si>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</si>
  <si>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</si>
  <si>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</si>
  <si>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</si>
  <si>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</si>
  <si>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</si>
  <si>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</si>
  <si>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</si>
  <si>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</si>
  <si>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</si>
  <si>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</si>
  <si>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</si>
  <si>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</si>
  <si>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</si>
  <si>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</si>
  <si>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</si>
  <si>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</si>
  <si>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</si>
  <si>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</si>
  <si>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</si>
  <si>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</si>
  <si>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</si>
  <si>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</si>
  <si>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</si>
  <si>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</si>
  <si>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</si>
  <si>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</si>
  <si>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</si>
  <si>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</si>
  <si>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</si>
  <si>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</si>
  <si>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</si>
  <si>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</si>
  <si>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</si>
  <si>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</si>
  <si>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</si>
  <si>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</si>
  <si>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</si>
  <si>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</si>
  <si>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</si>
  <si>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</si>
  <si>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</si>
  <si>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</si>
  <si>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</si>
  <si>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</si>
  <si>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</si>
  <si>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</si>
  <si>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</si>
  <si>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</si>
  <si>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</si>
  <si>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</si>
  <si>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</si>
  <si>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</si>
  <si>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</si>
  <si>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</si>
  <si>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</si>
  <si>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</si>
  <si>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</si>
  <si>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</si>
  <si>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</si>
  <si>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</si>
  <si>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</si>
  <si>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</si>
  <si>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</si>
  <si>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</si>
  <si>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</si>
  <si>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</si>
  <si>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</si>
  <si>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</si>
  <si>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</si>
  <si>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</si>
  <si>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</si>
  <si>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</si>
  <si>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</si>
  <si>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</si>
  <si>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</si>
  <si>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</si>
  <si>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</si>
  <si>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</si>
  <si>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</si>
  <si>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</si>
  <si>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</si>
  <si>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</si>
  <si>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</si>
  <si>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</si>
  <si>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</si>
  <si>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</si>
  <si>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</si>
  <si>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</si>
  <si>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</si>
  <si>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</si>
  <si>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</si>
  <si>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</si>
  <si>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</si>
  <si>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</si>
  <si>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</si>
  <si>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</si>
  <si>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</si>
  <si>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</si>
  <si>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</si>
  <si>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</si>
  <si>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</si>
  <si>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</si>
  <si>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</si>
  <si>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</si>
  <si>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</si>
  <si>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</si>
  <si>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</si>
  <si>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</si>
  <si>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</si>
  <si>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</si>
  <si>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</si>
  <si>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</si>
  <si>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</si>
  <si>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</si>
  <si>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</si>
  <si>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</si>
  <si>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(설문지 : FFQ 95문항 설문지, 사용자 : 백수연, ID : H1900549)</t>
  </si>
  <si>
    <t>2021년 02월 15일 10:42:40</t>
  </si>
  <si>
    <t>H1900549</t>
  </si>
  <si>
    <t>백수연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</si>
</sst>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2016"/>
        <c:axId val="490828288"/>
      </c:barChart>
      <c:catAx>
        <c:axId val="49082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8288"/>
        <c:crosses val="autoZero"/>
        <c:auto val="1"/>
        <c:lblAlgn val="ctr"/>
        <c:lblOffset val="100"/>
        <c:noMultiLvlLbl val="0"/>
      </c:catAx>
      <c:valAx>
        <c:axId val="49082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32992"/>
        <c:axId val="490832600"/>
      </c:barChart>
      <c:catAx>
        <c:axId val="49083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32600"/>
        <c:crosses val="autoZero"/>
        <c:auto val="1"/>
        <c:lblAlgn val="ctr"/>
        <c:lblOffset val="100"/>
        <c:noMultiLvlLbl val="0"/>
      </c:catAx>
      <c:valAx>
        <c:axId val="490832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3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31816"/>
        <c:axId val="490832208"/>
      </c:barChart>
      <c:catAx>
        <c:axId val="49083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32208"/>
        <c:crosses val="autoZero"/>
        <c:auto val="1"/>
        <c:lblAlgn val="ctr"/>
        <c:lblOffset val="100"/>
        <c:noMultiLvlLbl val="0"/>
      </c:catAx>
      <c:valAx>
        <c:axId val="49083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3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1390.7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1936"/>
        <c:axId val="514781544"/>
      </c:barChart>
      <c:catAx>
        <c:axId val="51478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1544"/>
        <c:crosses val="autoZero"/>
        <c:auto val="1"/>
        <c:lblAlgn val="ctr"/>
        <c:lblOffset val="100"/>
        <c:noMultiLvlLbl val="0"/>
      </c:catAx>
      <c:valAx>
        <c:axId val="514781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3297.8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3504"/>
        <c:axId val="514783112"/>
      </c:barChart>
      <c:catAx>
        <c:axId val="51478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3112"/>
        <c:crosses val="autoZero"/>
        <c:auto val="1"/>
        <c:lblAlgn val="ctr"/>
        <c:lblOffset val="100"/>
        <c:noMultiLvlLbl val="0"/>
      </c:catAx>
      <c:valAx>
        <c:axId val="514783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9976"/>
        <c:axId val="514776840"/>
      </c:barChart>
      <c:catAx>
        <c:axId val="51477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6840"/>
        <c:crosses val="autoZero"/>
        <c:auto val="1"/>
        <c:lblAlgn val="ctr"/>
        <c:lblOffset val="100"/>
        <c:noMultiLvlLbl val="0"/>
      </c:catAx>
      <c:valAx>
        <c:axId val="51477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133.19999999999999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5664"/>
        <c:axId val="514780368"/>
      </c:barChart>
      <c:catAx>
        <c:axId val="51477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0368"/>
        <c:crosses val="autoZero"/>
        <c:auto val="1"/>
        <c:lblAlgn val="ctr"/>
        <c:lblOffset val="100"/>
        <c:noMultiLvlLbl val="0"/>
      </c:catAx>
      <c:valAx>
        <c:axId val="514780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0176"/>
        <c:axId val="514773704"/>
      </c:barChart>
      <c:catAx>
        <c:axId val="5147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3704"/>
        <c:crosses val="autoZero"/>
        <c:auto val="1"/>
        <c:lblAlgn val="ctr"/>
        <c:lblOffset val="100"/>
        <c:noMultiLvlLbl val="0"/>
      </c:catAx>
      <c:valAx>
        <c:axId val="514773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976.5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6056"/>
        <c:axId val="514772528"/>
      </c:barChart>
      <c:catAx>
        <c:axId val="51477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2528"/>
        <c:crosses val="autoZero"/>
        <c:auto val="1"/>
        <c:lblAlgn val="ctr"/>
        <c:lblOffset val="100"/>
        <c:noMultiLvlLbl val="0"/>
      </c:catAx>
      <c:valAx>
        <c:axId val="514772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2920"/>
        <c:axId val="514774488"/>
      </c:barChart>
      <c:catAx>
        <c:axId val="51477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4488"/>
        <c:crosses val="autoZero"/>
        <c:auto val="1"/>
        <c:lblAlgn val="ctr"/>
        <c:lblOffset val="100"/>
        <c:noMultiLvlLbl val="0"/>
      </c:catAx>
      <c:valAx>
        <c:axId val="51477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2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6448"/>
        <c:axId val="514777624"/>
      </c:barChart>
      <c:catAx>
        <c:axId val="51477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7624"/>
        <c:crosses val="autoZero"/>
        <c:auto val="1"/>
        <c:lblAlgn val="ctr"/>
        <c:lblOffset val="100"/>
        <c:noMultiLvlLbl val="0"/>
      </c:catAx>
      <c:valAx>
        <c:axId val="514777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2800"/>
        <c:axId val="490818880"/>
      </c:barChart>
      <c:catAx>
        <c:axId val="49082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18880"/>
        <c:crosses val="autoZero"/>
        <c:auto val="1"/>
        <c:lblAlgn val="ctr"/>
        <c:lblOffset val="100"/>
        <c:noMultiLvlLbl val="0"/>
      </c:catAx>
      <c:valAx>
        <c:axId val="490818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8016"/>
        <c:axId val="514778408"/>
      </c:barChart>
      <c:catAx>
        <c:axId val="51477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8408"/>
        <c:crosses val="autoZero"/>
        <c:auto val="1"/>
        <c:lblAlgn val="ctr"/>
        <c:lblOffset val="100"/>
        <c:noMultiLvlLbl val="0"/>
      </c:catAx>
      <c:valAx>
        <c:axId val="51477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8800"/>
        <c:axId val="514779192"/>
      </c:barChart>
      <c:catAx>
        <c:axId val="51477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9192"/>
        <c:crosses val="autoZero"/>
        <c:auto val="1"/>
        <c:lblAlgn val="ctr"/>
        <c:lblOffset val="100"/>
        <c:noMultiLvlLbl val="0"/>
      </c:catAx>
      <c:valAx>
        <c:axId val="51477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9.6</c:v>
                </c:pt>
                <c:pt idx="1">
                  <c:v>11.4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781152"/>
        <c:axId val="514773312"/>
      </c:barChart>
      <c:catAx>
        <c:axId val="51478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3312"/>
        <c:crosses val="autoZero"/>
        <c:auto val="1"/>
        <c:lblAlgn val="ctr"/>
        <c:lblOffset val="100"/>
        <c:noMultiLvlLbl val="0"/>
      </c:catAx>
      <c:valAx>
        <c:axId val="51477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31.196560000000002</c:v>
                </c:pt>
                <c:pt idx="1">
                  <c:v>38.579569999999997</c:v>
                </c:pt>
                <c:pt idx="2">
                  <c:v>21.888501999999999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0568"/>
        <c:axId val="514771352"/>
      </c:barChart>
      <c:catAx>
        <c:axId val="51477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1352"/>
        <c:crosses val="autoZero"/>
        <c:auto val="1"/>
        <c:lblAlgn val="ctr"/>
        <c:lblOffset val="100"/>
        <c:noMultiLvlLbl val="0"/>
      </c:catAx>
      <c:valAx>
        <c:axId val="514771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9560"/>
        <c:axId val="511849952"/>
      </c:barChart>
      <c:catAx>
        <c:axId val="51184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9952"/>
        <c:crosses val="autoZero"/>
        <c:auto val="1"/>
        <c:lblAlgn val="ctr"/>
        <c:lblOffset val="100"/>
        <c:noMultiLvlLbl val="0"/>
      </c:catAx>
      <c:valAx>
        <c:axId val="51184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60.4</c:v>
                </c:pt>
                <c:pt idx="1">
                  <c:v>15.7</c:v>
                </c:pt>
                <c:pt idx="2">
                  <c:v>23.9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1851128"/>
        <c:axId val="511851520"/>
      </c:barChart>
      <c:catAx>
        <c:axId val="51185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51520"/>
        <c:crosses val="autoZero"/>
        <c:auto val="1"/>
        <c:lblAlgn val="ctr"/>
        <c:lblOffset val="100"/>
        <c:noMultiLvlLbl val="0"/>
      </c:catAx>
      <c:valAx>
        <c:axId val="511851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5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1829.4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8776"/>
        <c:axId val="511849168"/>
      </c:barChart>
      <c:catAx>
        <c:axId val="51184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9168"/>
        <c:crosses val="autoZero"/>
        <c:auto val="1"/>
        <c:lblAlgn val="ctr"/>
        <c:lblOffset val="100"/>
        <c:noMultiLvlLbl val="0"/>
      </c:catAx>
      <c:valAx>
        <c:axId val="511849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9760"/>
        <c:axId val="511840936"/>
      </c:barChart>
      <c:catAx>
        <c:axId val="51183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0936"/>
        <c:crosses val="autoZero"/>
        <c:auto val="1"/>
        <c:lblAlgn val="ctr"/>
        <c:lblOffset val="100"/>
        <c:noMultiLvlLbl val="0"/>
      </c:catAx>
      <c:valAx>
        <c:axId val="511840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623.1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6816"/>
        <c:axId val="511842112"/>
      </c:barChart>
      <c:catAx>
        <c:axId val="51184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2112"/>
        <c:crosses val="autoZero"/>
        <c:auto val="1"/>
        <c:lblAlgn val="ctr"/>
        <c:lblOffset val="100"/>
        <c:noMultiLvlLbl val="0"/>
      </c:catAx>
      <c:valAx>
        <c:axId val="51184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5936"/>
        <c:axId val="490823192"/>
      </c:barChart>
      <c:catAx>
        <c:axId val="49082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3192"/>
        <c:crosses val="autoZero"/>
        <c:auto val="1"/>
        <c:lblAlgn val="ctr"/>
        <c:lblOffset val="100"/>
        <c:noMultiLvlLbl val="0"/>
      </c:catAx>
      <c:valAx>
        <c:axId val="490823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4615.3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6032"/>
        <c:axId val="511840544"/>
      </c:barChart>
      <c:catAx>
        <c:axId val="51184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0544"/>
        <c:crosses val="autoZero"/>
        <c:auto val="1"/>
        <c:lblAlgn val="ctr"/>
        <c:lblOffset val="100"/>
        <c:noMultiLvlLbl val="0"/>
      </c:catAx>
      <c:valAx>
        <c:axId val="51184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8976"/>
        <c:axId val="511844072"/>
      </c:barChart>
      <c:catAx>
        <c:axId val="51183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4072"/>
        <c:crosses val="autoZero"/>
        <c:auto val="1"/>
        <c:lblAlgn val="ctr"/>
        <c:lblOffset val="100"/>
        <c:noMultiLvlLbl val="0"/>
      </c:catAx>
      <c:valAx>
        <c:axId val="511844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1720"/>
        <c:axId val="511842504"/>
      </c:barChart>
      <c:catAx>
        <c:axId val="511841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2504"/>
        <c:crosses val="autoZero"/>
        <c:auto val="1"/>
        <c:lblAlgn val="ctr"/>
        <c:lblOffset val="100"/>
        <c:noMultiLvlLbl val="0"/>
      </c:catAx>
      <c:valAx>
        <c:axId val="51184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1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9856"/>
        <c:axId val="490828680"/>
      </c:barChart>
      <c:catAx>
        <c:axId val="49082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8680"/>
        <c:crosses val="autoZero"/>
        <c:auto val="1"/>
        <c:lblAlgn val="ctr"/>
        <c:lblOffset val="100"/>
        <c:noMultiLvlLbl val="0"/>
      </c:catAx>
      <c:valAx>
        <c:axId val="490828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9072"/>
        <c:axId val="490825544"/>
      </c:barChart>
      <c:catAx>
        <c:axId val="49082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5544"/>
        <c:crosses val="autoZero"/>
        <c:auto val="1"/>
        <c:lblAlgn val="ctr"/>
        <c:lblOffset val="100"/>
        <c:noMultiLvlLbl val="0"/>
      </c:catAx>
      <c:valAx>
        <c:axId val="490825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19.100000000000001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30640"/>
        <c:axId val="490826328"/>
      </c:barChart>
      <c:catAx>
        <c:axId val="49083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6328"/>
        <c:crosses val="autoZero"/>
        <c:auto val="1"/>
        <c:lblAlgn val="ctr"/>
        <c:lblOffset val="100"/>
        <c:noMultiLvlLbl val="0"/>
      </c:catAx>
      <c:valAx>
        <c:axId val="490826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3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9464"/>
        <c:axId val="490830248"/>
      </c:barChart>
      <c:catAx>
        <c:axId val="49082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30248"/>
        <c:crosses val="autoZero"/>
        <c:auto val="1"/>
        <c:lblAlgn val="ctr"/>
        <c:lblOffset val="100"/>
        <c:noMultiLvlLbl val="0"/>
      </c:catAx>
      <c:valAx>
        <c:axId val="49083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462.6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18488"/>
        <c:axId val="490819664"/>
      </c:barChart>
      <c:catAx>
        <c:axId val="49081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19664"/>
        <c:crosses val="autoZero"/>
        <c:auto val="1"/>
        <c:lblAlgn val="ctr"/>
        <c:lblOffset val="100"/>
        <c:noMultiLvlLbl val="0"/>
      </c:catAx>
      <c:valAx>
        <c:axId val="49081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1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33776"/>
        <c:axId val="490833384"/>
      </c:barChart>
      <c:catAx>
        <c:axId val="49083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33384"/>
        <c:crosses val="autoZero"/>
        <c:auto val="1"/>
        <c:lblAlgn val="ctr"/>
        <c:lblOffset val="100"/>
        <c:noMultiLvlLbl val="0"/>
      </c:catAx>
      <c:valAx>
        <c:axId val="490833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3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백수연, ID : H1900549)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10:42:40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7" t="s">
        <v>196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5" t="s">
        <v>55</v>
      </c>
      <c r="B4" s="75"/>
      <c r="C4" s="75"/>
      <c r="D4" s="46"/>
      <c r="E4" s="72" t="s">
        <v>197</v>
      </c>
      <c r="F4" s="73"/>
      <c r="G4" s="73"/>
      <c r="H4" s="74"/>
      <c r="I4" s="46"/>
      <c r="J4" s="72" t="s">
        <v>198</v>
      </c>
      <c r="K4" s="73"/>
      <c r="L4" s="74"/>
      <c r="M4" s="46"/>
      <c r="N4" s="75" t="s">
        <v>199</v>
      </c>
      <c r="O4" s="75"/>
      <c r="P4" s="75"/>
      <c r="Q4" s="75"/>
      <c r="R4" s="75"/>
      <c r="S4" s="75"/>
      <c r="T4" s="46"/>
      <c r="U4" s="75" t="s">
        <v>200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1829.4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87.9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19.899999999999999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60.4</v>
      </c>
      <c r="G8" s="59">
        <f>'DRIs DATA 입력'!G8</f>
        <v>15.7</v>
      </c>
      <c r="H8" s="59">
        <f>'DRIs DATA 입력'!H8</f>
        <v>23.9</v>
      </c>
      <c r="I8" s="46"/>
      <c r="J8" s="59" t="s">
        <v>215</v>
      </c>
      <c r="K8" s="59">
        <f>'DRIs DATA 입력'!K8</f>
        <v>9.6</v>
      </c>
      <c r="L8" s="59">
        <f>'DRIs DATA 입력'!L8</f>
        <v>11.4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6" t="s">
        <v>216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5" t="s">
        <v>217</v>
      </c>
      <c r="B14" s="75"/>
      <c r="C14" s="75"/>
      <c r="D14" s="75"/>
      <c r="E14" s="75"/>
      <c r="F14" s="75"/>
      <c r="G14" s="46"/>
      <c r="H14" s="75" t="s">
        <v>218</v>
      </c>
      <c r="I14" s="75"/>
      <c r="J14" s="75"/>
      <c r="K14" s="75"/>
      <c r="L14" s="75"/>
      <c r="M14" s="75"/>
      <c r="N14" s="46"/>
      <c r="O14" s="75" t="s">
        <v>219</v>
      </c>
      <c r="P14" s="75"/>
      <c r="Q14" s="75"/>
      <c r="R14" s="75"/>
      <c r="S14" s="75"/>
      <c r="T14" s="75"/>
      <c r="U14" s="46"/>
      <c r="V14" s="75" t="s">
        <v>220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587.6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201.9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6" t="s">
        <v>222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>
      <c r="A24" s="75" t="s">
        <v>223</v>
      </c>
      <c r="B24" s="75"/>
      <c r="C24" s="75"/>
      <c r="D24" s="75"/>
      <c r="E24" s="75"/>
      <c r="F24" s="75"/>
      <c r="G24" s="46"/>
      <c r="H24" s="75" t="s">
        <v>224</v>
      </c>
      <c r="I24" s="75"/>
      <c r="J24" s="75"/>
      <c r="K24" s="75"/>
      <c r="L24" s="75"/>
      <c r="M24" s="75"/>
      <c r="N24" s="46"/>
      <c r="O24" s="75" t="s">
        <v>225</v>
      </c>
      <c r="P24" s="75"/>
      <c r="Q24" s="75"/>
      <c r="R24" s="75"/>
      <c r="S24" s="75"/>
      <c r="T24" s="75"/>
      <c r="U24" s="46"/>
      <c r="V24" s="75" t="s">
        <v>226</v>
      </c>
      <c r="W24" s="75"/>
      <c r="X24" s="75"/>
      <c r="Y24" s="75"/>
      <c r="Z24" s="75"/>
      <c r="AA24" s="75"/>
      <c r="AB24" s="46"/>
      <c r="AC24" s="75" t="s">
        <v>227</v>
      </c>
      <c r="AD24" s="75"/>
      <c r="AE24" s="75"/>
      <c r="AF24" s="75"/>
      <c r="AG24" s="75"/>
      <c r="AH24" s="75"/>
      <c r="AI24" s="46"/>
      <c r="AJ24" s="75" t="s">
        <v>228</v>
      </c>
      <c r="AK24" s="75"/>
      <c r="AL24" s="75"/>
      <c r="AM24" s="75"/>
      <c r="AN24" s="75"/>
      <c r="AO24" s="75"/>
      <c r="AP24" s="46"/>
      <c r="AQ24" s="75" t="s">
        <v>229</v>
      </c>
      <c r="AR24" s="75"/>
      <c r="AS24" s="75"/>
      <c r="AT24" s="75"/>
      <c r="AU24" s="75"/>
      <c r="AV24" s="75"/>
      <c r="AW24" s="46"/>
      <c r="AX24" s="75" t="s">
        <v>230</v>
      </c>
      <c r="AY24" s="75"/>
      <c r="AZ24" s="75"/>
      <c r="BA24" s="75"/>
      <c r="BB24" s="75"/>
      <c r="BC24" s="75"/>
      <c r="BD24" s="46"/>
      <c r="BE24" s="75" t="s">
        <v>231</v>
      </c>
      <c r="BF24" s="75"/>
      <c r="BG24" s="75"/>
      <c r="BH24" s="75"/>
      <c r="BI24" s="75"/>
      <c r="BJ24" s="75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109.8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19.100000000000001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5.3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462.6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6" t="s">
        <v>233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5" t="s">
        <v>234</v>
      </c>
      <c r="B34" s="75"/>
      <c r="C34" s="75"/>
      <c r="D34" s="75"/>
      <c r="E34" s="75"/>
      <c r="F34" s="75"/>
      <c r="G34" s="46"/>
      <c r="H34" s="75" t="s">
        <v>235</v>
      </c>
      <c r="I34" s="75"/>
      <c r="J34" s="75"/>
      <c r="K34" s="75"/>
      <c r="L34" s="75"/>
      <c r="M34" s="75"/>
      <c r="N34" s="46"/>
      <c r="O34" s="75" t="s">
        <v>236</v>
      </c>
      <c r="P34" s="75"/>
      <c r="Q34" s="75"/>
      <c r="R34" s="75"/>
      <c r="S34" s="75"/>
      <c r="T34" s="75"/>
      <c r="U34" s="46"/>
      <c r="V34" s="75" t="s">
        <v>237</v>
      </c>
      <c r="W34" s="75"/>
      <c r="X34" s="75"/>
      <c r="Y34" s="75"/>
      <c r="Z34" s="75"/>
      <c r="AA34" s="75"/>
      <c r="AB34" s="46"/>
      <c r="AC34" s="75" t="s">
        <v>238</v>
      </c>
      <c r="AD34" s="75"/>
      <c r="AE34" s="75"/>
      <c r="AF34" s="75"/>
      <c r="AG34" s="75"/>
      <c r="AH34" s="75"/>
      <c r="AI34" s="46"/>
      <c r="AJ34" s="75" t="s">
        <v>239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623.1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1390.7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4615.3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3297.8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243.8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133.19999999999999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6" t="s">
        <v>240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>
      <c r="A44" s="75" t="s">
        <v>241</v>
      </c>
      <c r="B44" s="75"/>
      <c r="C44" s="75"/>
      <c r="D44" s="75"/>
      <c r="E44" s="75"/>
      <c r="F44" s="75"/>
      <c r="G44" s="46"/>
      <c r="H44" s="75" t="s">
        <v>242</v>
      </c>
      <c r="I44" s="75"/>
      <c r="J44" s="75"/>
      <c r="K44" s="75"/>
      <c r="L44" s="75"/>
      <c r="M44" s="75"/>
      <c r="N44" s="46"/>
      <c r="O44" s="75" t="s">
        <v>243</v>
      </c>
      <c r="P44" s="75"/>
      <c r="Q44" s="75"/>
      <c r="R44" s="75"/>
      <c r="S44" s="75"/>
      <c r="T44" s="75"/>
      <c r="U44" s="46"/>
      <c r="V44" s="75" t="s">
        <v>244</v>
      </c>
      <c r="W44" s="75"/>
      <c r="X44" s="75"/>
      <c r="Y44" s="75"/>
      <c r="Z44" s="75"/>
      <c r="AA44" s="75"/>
      <c r="AB44" s="46"/>
      <c r="AC44" s="75" t="s">
        <v>245</v>
      </c>
      <c r="AD44" s="75"/>
      <c r="AE44" s="75"/>
      <c r="AF44" s="75"/>
      <c r="AG44" s="75"/>
      <c r="AH44" s="75"/>
      <c r="AI44" s="46"/>
      <c r="AJ44" s="75" t="s">
        <v>246</v>
      </c>
      <c r="AK44" s="75"/>
      <c r="AL44" s="75"/>
      <c r="AM44" s="75"/>
      <c r="AN44" s="75"/>
      <c r="AO44" s="75"/>
      <c r="AP44" s="46"/>
      <c r="AQ44" s="75" t="s">
        <v>247</v>
      </c>
      <c r="AR44" s="75"/>
      <c r="AS44" s="75"/>
      <c r="AT44" s="75"/>
      <c r="AU44" s="75"/>
      <c r="AV44" s="75"/>
      <c r="AW44" s="46"/>
      <c r="AX44" s="75" t="s">
        <v>248</v>
      </c>
      <c r="AY44" s="75"/>
      <c r="AZ44" s="75"/>
      <c r="BA44" s="75"/>
      <c r="BB44" s="75"/>
      <c r="BC44" s="75"/>
      <c r="BD44" s="46"/>
      <c r="BE44" s="75" t="s">
        <v>249</v>
      </c>
      <c r="BF44" s="75"/>
      <c r="BG44" s="75"/>
      <c r="BH44" s="75"/>
      <c r="BI44" s="75"/>
      <c r="BJ44" s="75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976.5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153.9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100.6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3" sqref="J53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279</v>
      </c>
      <c r="G1" s="64" t="s">
        <v>277</v>
      </c>
      <c r="H1" s="63" t="s">
        <v>280</v>
      </c>
    </row>
    <row r="3" spans="1:27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>
      <c r="A4" s="67" t="s">
        <v>55</v>
      </c>
      <c r="B4" s="67"/>
      <c r="C4" s="67"/>
      <c r="E4" s="69" t="s">
        <v>197</v>
      </c>
      <c r="F4" s="70"/>
      <c r="G4" s="70"/>
      <c r="H4" s="71"/>
      <c r="J4" s="69" t="s">
        <v>198</v>
      </c>
      <c r="K4" s="70"/>
      <c r="L4" s="71"/>
      <c r="N4" s="67" t="s">
        <v>199</v>
      </c>
      <c r="O4" s="67"/>
      <c r="P4" s="67"/>
      <c r="Q4" s="67"/>
      <c r="R4" s="67"/>
      <c r="S4" s="67"/>
      <c r="U4" s="67" t="s">
        <v>200</v>
      </c>
      <c r="V4" s="67"/>
      <c r="W4" s="67"/>
      <c r="X4" s="67"/>
      <c r="Y4" s="67"/>
      <c r="Z4" s="67"/>
    </row>
    <row r="5" spans="1:27">
      <c r="A5" s="67"/>
      <c r="B5" s="67" t="s">
        <v>201</v>
      </c>
      <c r="C5" s="67" t="s">
        <v>202</v>
      </c>
      <c r="E5" s="67"/>
      <c r="F5" s="67" t="s">
        <v>203</v>
      </c>
      <c r="G5" s="67" t="s">
        <v>204</v>
      </c>
      <c r="H5" s="67" t="s">
        <v>199</v>
      </c>
      <c r="J5" s="67"/>
      <c r="K5" s="67" t="s">
        <v>205</v>
      </c>
      <c r="L5" s="67" t="s">
        <v>206</v>
      </c>
      <c r="N5" s="67"/>
      <c r="O5" s="67" t="s">
        <v>207</v>
      </c>
      <c r="P5" s="67" t="s">
        <v>208</v>
      </c>
      <c r="Q5" s="67" t="s">
        <v>209</v>
      </c>
      <c r="R5" s="67" t="s">
        <v>210</v>
      </c>
      <c r="S5" s="67" t="s">
        <v>202</v>
      </c>
      <c r="U5" s="67"/>
      <c r="V5" s="67" t="s">
        <v>207</v>
      </c>
      <c r="W5" s="67" t="s">
        <v>208</v>
      </c>
      <c r="X5" s="67" t="s">
        <v>209</v>
      </c>
      <c r="Y5" s="67" t="s">
        <v>210</v>
      </c>
      <c r="Z5" s="67" t="s">
        <v>202</v>
      </c>
    </row>
    <row r="6" spans="1:27">
      <c r="A6" s="67" t="s">
        <v>55</v>
      </c>
      <c r="B6" s="67">
        <v>2140</v>
      </c>
      <c r="C6" s="67">
        <v>1829.4</v>
      </c>
      <c r="E6" s="67" t="s">
        <v>211</v>
      </c>
      <c r="F6" s="67">
        <v>55</v>
      </c>
      <c r="G6" s="67">
        <v>15</v>
      </c>
      <c r="H6" s="67">
        <v>7</v>
      </c>
      <c r="J6" s="67" t="s">
        <v>211</v>
      </c>
      <c r="K6" s="67">
        <v>0.1</v>
      </c>
      <c r="L6" s="67">
        <v>4</v>
      </c>
      <c r="N6" s="67" t="s">
        <v>212</v>
      </c>
      <c r="O6" s="67">
        <v>60</v>
      </c>
      <c r="P6" s="67">
        <v>75</v>
      </c>
      <c r="Q6" s="67">
        <v>0</v>
      </c>
      <c r="R6" s="67">
        <v>0</v>
      </c>
      <c r="S6" s="67">
        <v>87.9</v>
      </c>
      <c r="U6" s="67" t="s">
        <v>213</v>
      </c>
      <c r="V6" s="67">
        <v>0</v>
      </c>
      <c r="W6" s="67">
        <v>5</v>
      </c>
      <c r="X6" s="67">
        <v>20</v>
      </c>
      <c r="Y6" s="67">
        <v>0</v>
      </c>
      <c r="Z6" s="67">
        <v>19.899999999999999</v>
      </c>
    </row>
    <row r="7" spans="1:27">
      <c r="E7" s="67" t="s">
        <v>214</v>
      </c>
      <c r="F7" s="67">
        <v>65</v>
      </c>
      <c r="G7" s="67">
        <v>30</v>
      </c>
      <c r="H7" s="67">
        <v>20</v>
      </c>
      <c r="J7" s="67" t="s">
        <v>214</v>
      </c>
      <c r="K7" s="67">
        <v>1</v>
      </c>
      <c r="L7" s="67">
        <v>10</v>
      </c>
    </row>
    <row r="8" spans="1:27">
      <c r="E8" s="67" t="s">
        <v>215</v>
      </c>
      <c r="F8" s="67">
        <v>60.4</v>
      </c>
      <c r="G8" s="67">
        <v>15.7</v>
      </c>
      <c r="H8" s="67">
        <v>23.9</v>
      </c>
      <c r="J8" s="67" t="s">
        <v>215</v>
      </c>
      <c r="K8" s="67">
        <v>9.6</v>
      </c>
      <c r="L8" s="67">
        <v>11.4</v>
      </c>
    </row>
    <row r="13" spans="1:27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>
      <c r="A14" s="67" t="s">
        <v>217</v>
      </c>
      <c r="B14" s="67"/>
      <c r="C14" s="67"/>
      <c r="D14" s="67"/>
      <c r="E14" s="67"/>
      <c r="F14" s="67"/>
      <c r="H14" s="67" t="s">
        <v>218</v>
      </c>
      <c r="I14" s="67"/>
      <c r="J14" s="67"/>
      <c r="K14" s="67"/>
      <c r="L14" s="67"/>
      <c r="M14" s="67"/>
      <c r="O14" s="67" t="s">
        <v>219</v>
      </c>
      <c r="P14" s="67"/>
      <c r="Q14" s="67"/>
      <c r="R14" s="67"/>
      <c r="S14" s="67"/>
      <c r="T14" s="67"/>
      <c r="V14" s="67" t="s">
        <v>220</v>
      </c>
      <c r="W14" s="67"/>
      <c r="X14" s="67"/>
      <c r="Y14" s="67"/>
      <c r="Z14" s="67"/>
      <c r="AA14" s="67"/>
    </row>
    <row r="15" spans="1:27">
      <c r="A15" s="67"/>
      <c r="B15" s="67" t="s">
        <v>207</v>
      </c>
      <c r="C15" s="67" t="s">
        <v>208</v>
      </c>
      <c r="D15" s="67" t="s">
        <v>209</v>
      </c>
      <c r="E15" s="67" t="s">
        <v>210</v>
      </c>
      <c r="F15" s="67" t="s">
        <v>202</v>
      </c>
      <c r="H15" s="67"/>
      <c r="I15" s="67" t="s">
        <v>207</v>
      </c>
      <c r="J15" s="67" t="s">
        <v>208</v>
      </c>
      <c r="K15" s="67" t="s">
        <v>209</v>
      </c>
      <c r="L15" s="67" t="s">
        <v>210</v>
      </c>
      <c r="M15" s="67" t="s">
        <v>202</v>
      </c>
      <c r="O15" s="67"/>
      <c r="P15" s="67" t="s">
        <v>207</v>
      </c>
      <c r="Q15" s="67" t="s">
        <v>208</v>
      </c>
      <c r="R15" s="67" t="s">
        <v>209</v>
      </c>
      <c r="S15" s="67" t="s">
        <v>210</v>
      </c>
      <c r="T15" s="67" t="s">
        <v>202</v>
      </c>
      <c r="V15" s="67"/>
      <c r="W15" s="67" t="s">
        <v>207</v>
      </c>
      <c r="X15" s="67" t="s">
        <v>208</v>
      </c>
      <c r="Y15" s="67" t="s">
        <v>209</v>
      </c>
      <c r="Z15" s="67" t="s">
        <v>210</v>
      </c>
      <c r="AA15" s="67" t="s">
        <v>202</v>
      </c>
    </row>
    <row r="16" spans="1:27">
      <c r="A16" s="67" t="s">
        <v>221</v>
      </c>
      <c r="B16" s="67">
        <v>780</v>
      </c>
      <c r="C16" s="67">
        <v>1090</v>
      </c>
      <c r="D16" s="67">
        <v>0</v>
      </c>
      <c r="E16" s="67">
        <v>3000</v>
      </c>
      <c r="F16" s="67">
        <v>587.6</v>
      </c>
      <c r="H16" s="67" t="s">
        <v>3</v>
      </c>
      <c r="I16" s="67">
        <v>0</v>
      </c>
      <c r="J16" s="67">
        <v>0</v>
      </c>
      <c r="K16" s="67">
        <v>15</v>
      </c>
      <c r="L16" s="67">
        <v>540</v>
      </c>
      <c r="M16" s="67">
        <v>24.9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10.4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201.9</v>
      </c>
    </row>
    <row r="23" spans="1:62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223</v>
      </c>
      <c r="B24" s="67"/>
      <c r="C24" s="67"/>
      <c r="D24" s="67"/>
      <c r="E24" s="67"/>
      <c r="F24" s="67"/>
      <c r="H24" s="67" t="s">
        <v>224</v>
      </c>
      <c r="I24" s="67"/>
      <c r="J24" s="67"/>
      <c r="K24" s="67"/>
      <c r="L24" s="67"/>
      <c r="M24" s="67"/>
      <c r="O24" s="67" t="s">
        <v>225</v>
      </c>
      <c r="P24" s="67"/>
      <c r="Q24" s="67"/>
      <c r="R24" s="67"/>
      <c r="S24" s="67"/>
      <c r="T24" s="67"/>
      <c r="V24" s="67" t="s">
        <v>226</v>
      </c>
      <c r="W24" s="67"/>
      <c r="X24" s="67"/>
      <c r="Y24" s="67"/>
      <c r="Z24" s="67"/>
      <c r="AA24" s="67"/>
      <c r="AC24" s="67" t="s">
        <v>227</v>
      </c>
      <c r="AD24" s="67"/>
      <c r="AE24" s="67"/>
      <c r="AF24" s="67"/>
      <c r="AG24" s="67"/>
      <c r="AH24" s="67"/>
      <c r="AJ24" s="67" t="s">
        <v>228</v>
      </c>
      <c r="AK24" s="67"/>
      <c r="AL24" s="67"/>
      <c r="AM24" s="67"/>
      <c r="AN24" s="67"/>
      <c r="AO24" s="67"/>
      <c r="AQ24" s="67" t="s">
        <v>229</v>
      </c>
      <c r="AR24" s="67"/>
      <c r="AS24" s="67"/>
      <c r="AT24" s="67"/>
      <c r="AU24" s="67"/>
      <c r="AV24" s="67"/>
      <c r="AX24" s="67" t="s">
        <v>230</v>
      </c>
      <c r="AY24" s="67"/>
      <c r="AZ24" s="67"/>
      <c r="BA24" s="67"/>
      <c r="BB24" s="67"/>
      <c r="BC24" s="67"/>
      <c r="BE24" s="67" t="s">
        <v>231</v>
      </c>
      <c r="BF24" s="67"/>
      <c r="BG24" s="67"/>
      <c r="BH24" s="67"/>
      <c r="BI24" s="67"/>
      <c r="BJ24" s="67"/>
    </row>
    <row r="25" spans="1:62">
      <c r="A25" s="67"/>
      <c r="B25" s="67" t="s">
        <v>207</v>
      </c>
      <c r="C25" s="67" t="s">
        <v>208</v>
      </c>
      <c r="D25" s="67" t="s">
        <v>209</v>
      </c>
      <c r="E25" s="67" t="s">
        <v>210</v>
      </c>
      <c r="F25" s="67" t="s">
        <v>202</v>
      </c>
      <c r="H25" s="67"/>
      <c r="I25" s="67" t="s">
        <v>207</v>
      </c>
      <c r="J25" s="67" t="s">
        <v>208</v>
      </c>
      <c r="K25" s="67" t="s">
        <v>209</v>
      </c>
      <c r="L25" s="67" t="s">
        <v>210</v>
      </c>
      <c r="M25" s="67" t="s">
        <v>202</v>
      </c>
      <c r="O25" s="67"/>
      <c r="P25" s="67" t="s">
        <v>207</v>
      </c>
      <c r="Q25" s="67" t="s">
        <v>208</v>
      </c>
      <c r="R25" s="67" t="s">
        <v>209</v>
      </c>
      <c r="S25" s="67" t="s">
        <v>210</v>
      </c>
      <c r="T25" s="67" t="s">
        <v>202</v>
      </c>
      <c r="V25" s="67"/>
      <c r="W25" s="67" t="s">
        <v>207</v>
      </c>
      <c r="X25" s="67" t="s">
        <v>208</v>
      </c>
      <c r="Y25" s="67" t="s">
        <v>209</v>
      </c>
      <c r="Z25" s="67" t="s">
        <v>210</v>
      </c>
      <c r="AA25" s="67" t="s">
        <v>202</v>
      </c>
      <c r="AC25" s="67"/>
      <c r="AD25" s="67" t="s">
        <v>207</v>
      </c>
      <c r="AE25" s="67" t="s">
        <v>208</v>
      </c>
      <c r="AF25" s="67" t="s">
        <v>209</v>
      </c>
      <c r="AG25" s="67" t="s">
        <v>210</v>
      </c>
      <c r="AH25" s="67" t="s">
        <v>202</v>
      </c>
      <c r="AJ25" s="67"/>
      <c r="AK25" s="67" t="s">
        <v>207</v>
      </c>
      <c r="AL25" s="67" t="s">
        <v>208</v>
      </c>
      <c r="AM25" s="67" t="s">
        <v>209</v>
      </c>
      <c r="AN25" s="67" t="s">
        <v>210</v>
      </c>
      <c r="AO25" s="67" t="s">
        <v>202</v>
      </c>
      <c r="AQ25" s="67"/>
      <c r="AR25" s="67" t="s">
        <v>207</v>
      </c>
      <c r="AS25" s="67" t="s">
        <v>208</v>
      </c>
      <c r="AT25" s="67" t="s">
        <v>209</v>
      </c>
      <c r="AU25" s="67" t="s">
        <v>210</v>
      </c>
      <c r="AV25" s="67" t="s">
        <v>202</v>
      </c>
      <c r="AX25" s="67"/>
      <c r="AY25" s="67" t="s">
        <v>207</v>
      </c>
      <c r="AZ25" s="67" t="s">
        <v>208</v>
      </c>
      <c r="BA25" s="67" t="s">
        <v>209</v>
      </c>
      <c r="BB25" s="67" t="s">
        <v>210</v>
      </c>
      <c r="BC25" s="67" t="s">
        <v>202</v>
      </c>
      <c r="BE25" s="67"/>
      <c r="BF25" s="67" t="s">
        <v>207</v>
      </c>
      <c r="BG25" s="67" t="s">
        <v>208</v>
      </c>
      <c r="BH25" s="67" t="s">
        <v>209</v>
      </c>
      <c r="BI25" s="67" t="s">
        <v>210</v>
      </c>
      <c r="BJ25" s="67" t="s">
        <v>202</v>
      </c>
    </row>
    <row r="26" spans="1:62">
      <c r="A26" s="67" t="s">
        <v>8</v>
      </c>
      <c r="B26" s="67">
        <v>110</v>
      </c>
      <c r="C26" s="67">
        <v>140</v>
      </c>
      <c r="D26" s="67">
        <v>0</v>
      </c>
      <c r="E26" s="67">
        <v>2000</v>
      </c>
      <c r="F26" s="67">
        <v>109.8</v>
      </c>
      <c r="H26" s="67" t="s">
        <v>9</v>
      </c>
      <c r="I26" s="67">
        <v>1.2</v>
      </c>
      <c r="J26" s="67">
        <v>1.5</v>
      </c>
      <c r="K26" s="67">
        <v>0</v>
      </c>
      <c r="L26" s="67">
        <v>0</v>
      </c>
      <c r="M26" s="67">
        <v>1.6</v>
      </c>
      <c r="O26" s="67" t="s">
        <v>10</v>
      </c>
      <c r="P26" s="67">
        <v>1.4</v>
      </c>
      <c r="Q26" s="67">
        <v>1.7</v>
      </c>
      <c r="R26" s="67">
        <v>0</v>
      </c>
      <c r="S26" s="67">
        <v>0</v>
      </c>
      <c r="T26" s="67">
        <v>1.6</v>
      </c>
      <c r="V26" s="67" t="s">
        <v>11</v>
      </c>
      <c r="W26" s="67">
        <v>13</v>
      </c>
      <c r="X26" s="67">
        <v>17</v>
      </c>
      <c r="Y26" s="67">
        <v>0</v>
      </c>
      <c r="Z26" s="67">
        <v>35</v>
      </c>
      <c r="AA26" s="67">
        <v>19.100000000000001</v>
      </c>
      <c r="AC26" s="67" t="s">
        <v>12</v>
      </c>
      <c r="AD26" s="67">
        <v>1.9</v>
      </c>
      <c r="AE26" s="67">
        <v>2.2000000000000002</v>
      </c>
      <c r="AF26" s="67">
        <v>0</v>
      </c>
      <c r="AG26" s="67">
        <v>100</v>
      </c>
      <c r="AH26" s="67">
        <v>5.3</v>
      </c>
      <c r="AJ26" s="67" t="s">
        <v>232</v>
      </c>
      <c r="AK26" s="67">
        <v>450</v>
      </c>
      <c r="AL26" s="67">
        <v>550</v>
      </c>
      <c r="AM26" s="67">
        <v>0</v>
      </c>
      <c r="AN26" s="67">
        <v>1000</v>
      </c>
      <c r="AO26" s="67">
        <v>462.6</v>
      </c>
      <c r="AQ26" s="67" t="s">
        <v>13</v>
      </c>
      <c r="AR26" s="67">
        <v>2.2999999999999998</v>
      </c>
      <c r="AS26" s="67">
        <v>2.8</v>
      </c>
      <c r="AT26" s="67">
        <v>0</v>
      </c>
      <c r="AU26" s="67">
        <v>0</v>
      </c>
      <c r="AV26" s="67">
        <v>12.3</v>
      </c>
      <c r="AX26" s="67" t="s">
        <v>14</v>
      </c>
      <c r="AY26" s="67">
        <v>0</v>
      </c>
      <c r="AZ26" s="67">
        <v>2</v>
      </c>
      <c r="BA26" s="67">
        <v>5</v>
      </c>
      <c r="BB26" s="67">
        <v>0</v>
      </c>
      <c r="BC26" s="67">
        <v>3.2</v>
      </c>
      <c r="BE26" s="67" t="s">
        <v>15</v>
      </c>
      <c r="BF26" s="67">
        <v>0</v>
      </c>
      <c r="BG26" s="67">
        <v>5</v>
      </c>
      <c r="BH26" s="67">
        <v>30</v>
      </c>
      <c r="BI26" s="67">
        <v>0</v>
      </c>
      <c r="BJ26" s="67">
        <v>2.1</v>
      </c>
    </row>
    <row r="33" spans="1:68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7" t="s">
        <v>234</v>
      </c>
      <c r="B34" s="67"/>
      <c r="C34" s="67"/>
      <c r="D34" s="67"/>
      <c r="E34" s="67"/>
      <c r="F34" s="67"/>
      <c r="H34" s="67" t="s">
        <v>235</v>
      </c>
      <c r="I34" s="67"/>
      <c r="J34" s="67"/>
      <c r="K34" s="67"/>
      <c r="L34" s="67"/>
      <c r="M34" s="67"/>
      <c r="O34" s="67" t="s">
        <v>236</v>
      </c>
      <c r="P34" s="67"/>
      <c r="Q34" s="67"/>
      <c r="R34" s="67"/>
      <c r="S34" s="67"/>
      <c r="T34" s="67"/>
      <c r="V34" s="67" t="s">
        <v>237</v>
      </c>
      <c r="W34" s="67"/>
      <c r="X34" s="67"/>
      <c r="Y34" s="67"/>
      <c r="Z34" s="67"/>
      <c r="AA34" s="67"/>
      <c r="AC34" s="67" t="s">
        <v>238</v>
      </c>
      <c r="AD34" s="67"/>
      <c r="AE34" s="67"/>
      <c r="AF34" s="67"/>
      <c r="AG34" s="67"/>
      <c r="AH34" s="67"/>
      <c r="AJ34" s="67" t="s">
        <v>239</v>
      </c>
      <c r="AK34" s="67"/>
      <c r="AL34" s="67"/>
      <c r="AM34" s="67"/>
      <c r="AN34" s="67"/>
      <c r="AO34" s="67"/>
    </row>
    <row r="35" spans="1:68">
      <c r="A35" s="67"/>
      <c r="B35" s="67" t="s">
        <v>207</v>
      </c>
      <c r="C35" s="67" t="s">
        <v>208</v>
      </c>
      <c r="D35" s="67" t="s">
        <v>209</v>
      </c>
      <c r="E35" s="67" t="s">
        <v>210</v>
      </c>
      <c r="F35" s="67" t="s">
        <v>202</v>
      </c>
      <c r="H35" s="67"/>
      <c r="I35" s="67" t="s">
        <v>207</v>
      </c>
      <c r="J35" s="67" t="s">
        <v>208</v>
      </c>
      <c r="K35" s="67" t="s">
        <v>209</v>
      </c>
      <c r="L35" s="67" t="s">
        <v>210</v>
      </c>
      <c r="M35" s="67" t="s">
        <v>202</v>
      </c>
      <c r="O35" s="67"/>
      <c r="P35" s="67" t="s">
        <v>207</v>
      </c>
      <c r="Q35" s="67" t="s">
        <v>208</v>
      </c>
      <c r="R35" s="67" t="s">
        <v>209</v>
      </c>
      <c r="S35" s="67" t="s">
        <v>210</v>
      </c>
      <c r="T35" s="67" t="s">
        <v>202</v>
      </c>
      <c r="V35" s="67"/>
      <c r="W35" s="67" t="s">
        <v>207</v>
      </c>
      <c r="X35" s="67" t="s">
        <v>208</v>
      </c>
      <c r="Y35" s="67" t="s">
        <v>209</v>
      </c>
      <c r="Z35" s="67" t="s">
        <v>210</v>
      </c>
      <c r="AA35" s="67" t="s">
        <v>202</v>
      </c>
      <c r="AC35" s="67"/>
      <c r="AD35" s="67" t="s">
        <v>207</v>
      </c>
      <c r="AE35" s="67" t="s">
        <v>208</v>
      </c>
      <c r="AF35" s="67" t="s">
        <v>209</v>
      </c>
      <c r="AG35" s="67" t="s">
        <v>210</v>
      </c>
      <c r="AH35" s="67" t="s">
        <v>202</v>
      </c>
      <c r="AJ35" s="67"/>
      <c r="AK35" s="67" t="s">
        <v>207</v>
      </c>
      <c r="AL35" s="67" t="s">
        <v>208</v>
      </c>
      <c r="AM35" s="67" t="s">
        <v>209</v>
      </c>
      <c r="AN35" s="67" t="s">
        <v>210</v>
      </c>
      <c r="AO35" s="67" t="s">
        <v>202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2500</v>
      </c>
      <c r="F36" s="67">
        <v>623.1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1390.7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4615.3</v>
      </c>
      <c r="V36" s="67" t="s">
        <v>20</v>
      </c>
      <c r="W36" s="67">
        <v>0</v>
      </c>
      <c r="X36" s="67">
        <v>0</v>
      </c>
      <c r="Y36" s="67">
        <v>3900</v>
      </c>
      <c r="Z36" s="67">
        <v>0</v>
      </c>
      <c r="AA36" s="67">
        <v>3297.8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243.8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133.19999999999999</v>
      </c>
    </row>
    <row r="43" spans="1:68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>
      <c r="A44" s="67" t="s">
        <v>241</v>
      </c>
      <c r="B44" s="67"/>
      <c r="C44" s="67"/>
      <c r="D44" s="67"/>
      <c r="E44" s="67"/>
      <c r="F44" s="67"/>
      <c r="H44" s="67" t="s">
        <v>242</v>
      </c>
      <c r="I44" s="67"/>
      <c r="J44" s="67"/>
      <c r="K44" s="67"/>
      <c r="L44" s="67"/>
      <c r="M44" s="67"/>
      <c r="O44" s="67" t="s">
        <v>243</v>
      </c>
      <c r="P44" s="67"/>
      <c r="Q44" s="67"/>
      <c r="R44" s="67"/>
      <c r="S44" s="67"/>
      <c r="T44" s="67"/>
      <c r="V44" s="67" t="s">
        <v>244</v>
      </c>
      <c r="W44" s="67"/>
      <c r="X44" s="67"/>
      <c r="Y44" s="67"/>
      <c r="Z44" s="67"/>
      <c r="AA44" s="67"/>
      <c r="AC44" s="67" t="s">
        <v>245</v>
      </c>
      <c r="AD44" s="67"/>
      <c r="AE44" s="67"/>
      <c r="AF44" s="67"/>
      <c r="AG44" s="67"/>
      <c r="AH44" s="67"/>
      <c r="AJ44" s="67" t="s">
        <v>246</v>
      </c>
      <c r="AK44" s="67"/>
      <c r="AL44" s="67"/>
      <c r="AM44" s="67"/>
      <c r="AN44" s="67"/>
      <c r="AO44" s="67"/>
      <c r="AQ44" s="67" t="s">
        <v>247</v>
      </c>
      <c r="AR44" s="67"/>
      <c r="AS44" s="67"/>
      <c r="AT44" s="67"/>
      <c r="AU44" s="67"/>
      <c r="AV44" s="67"/>
      <c r="AX44" s="67" t="s">
        <v>248</v>
      </c>
      <c r="AY44" s="67"/>
      <c r="AZ44" s="67"/>
      <c r="BA44" s="67"/>
      <c r="BB44" s="67"/>
      <c r="BC44" s="67"/>
      <c r="BE44" s="67" t="s">
        <v>249</v>
      </c>
      <c r="BF44" s="67"/>
      <c r="BG44" s="67"/>
      <c r="BH44" s="67"/>
      <c r="BI44" s="67"/>
      <c r="BJ44" s="67"/>
    </row>
    <row r="45" spans="1:68">
      <c r="A45" s="67"/>
      <c r="B45" s="67" t="s">
        <v>207</v>
      </c>
      <c r="C45" s="67" t="s">
        <v>208</v>
      </c>
      <c r="D45" s="67" t="s">
        <v>209</v>
      </c>
      <c r="E45" s="67" t="s">
        <v>210</v>
      </c>
      <c r="F45" s="67" t="s">
        <v>202</v>
      </c>
      <c r="H45" s="67"/>
      <c r="I45" s="67" t="s">
        <v>207</v>
      </c>
      <c r="J45" s="67" t="s">
        <v>208</v>
      </c>
      <c r="K45" s="67" t="s">
        <v>209</v>
      </c>
      <c r="L45" s="67" t="s">
        <v>210</v>
      </c>
      <c r="M45" s="67" t="s">
        <v>202</v>
      </c>
      <c r="O45" s="67"/>
      <c r="P45" s="67" t="s">
        <v>207</v>
      </c>
      <c r="Q45" s="67" t="s">
        <v>208</v>
      </c>
      <c r="R45" s="67" t="s">
        <v>209</v>
      </c>
      <c r="S45" s="67" t="s">
        <v>210</v>
      </c>
      <c r="T45" s="67" t="s">
        <v>202</v>
      </c>
      <c r="V45" s="67"/>
      <c r="W45" s="67" t="s">
        <v>207</v>
      </c>
      <c r="X45" s="67" t="s">
        <v>208</v>
      </c>
      <c r="Y45" s="67" t="s">
        <v>209</v>
      </c>
      <c r="Z45" s="67" t="s">
        <v>210</v>
      </c>
      <c r="AA45" s="67" t="s">
        <v>202</v>
      </c>
      <c r="AC45" s="67"/>
      <c r="AD45" s="67" t="s">
        <v>207</v>
      </c>
      <c r="AE45" s="67" t="s">
        <v>208</v>
      </c>
      <c r="AF45" s="67" t="s">
        <v>209</v>
      </c>
      <c r="AG45" s="67" t="s">
        <v>210</v>
      </c>
      <c r="AH45" s="67" t="s">
        <v>202</v>
      </c>
      <c r="AJ45" s="67"/>
      <c r="AK45" s="67" t="s">
        <v>207</v>
      </c>
      <c r="AL45" s="67" t="s">
        <v>208</v>
      </c>
      <c r="AM45" s="67" t="s">
        <v>209</v>
      </c>
      <c r="AN45" s="67" t="s">
        <v>210</v>
      </c>
      <c r="AO45" s="67" t="s">
        <v>202</v>
      </c>
      <c r="AQ45" s="67"/>
      <c r="AR45" s="67" t="s">
        <v>207</v>
      </c>
      <c r="AS45" s="67" t="s">
        <v>208</v>
      </c>
      <c r="AT45" s="67" t="s">
        <v>209</v>
      </c>
      <c r="AU45" s="67" t="s">
        <v>210</v>
      </c>
      <c r="AV45" s="67" t="s">
        <v>202</v>
      </c>
      <c r="AX45" s="67"/>
      <c r="AY45" s="67" t="s">
        <v>207</v>
      </c>
      <c r="AZ45" s="67" t="s">
        <v>208</v>
      </c>
      <c r="BA45" s="67" t="s">
        <v>209</v>
      </c>
      <c r="BB45" s="67" t="s">
        <v>210</v>
      </c>
      <c r="BC45" s="67" t="s">
        <v>202</v>
      </c>
      <c r="BE45" s="67"/>
      <c r="BF45" s="67" t="s">
        <v>207</v>
      </c>
      <c r="BG45" s="67" t="s">
        <v>208</v>
      </c>
      <c r="BH45" s="67" t="s">
        <v>209</v>
      </c>
      <c r="BI45" s="67" t="s">
        <v>210</v>
      </c>
      <c r="BJ45" s="67" t="s">
        <v>202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16.5</v>
      </c>
      <c r="H46" s="67" t="s">
        <v>24</v>
      </c>
      <c r="I46" s="67">
        <v>10</v>
      </c>
      <c r="J46" s="67">
        <v>12</v>
      </c>
      <c r="K46" s="67">
        <v>0</v>
      </c>
      <c r="L46" s="67">
        <v>35</v>
      </c>
      <c r="M46" s="67">
        <v>14.3</v>
      </c>
      <c r="O46" s="67" t="s">
        <v>250</v>
      </c>
      <c r="P46" s="67">
        <v>970</v>
      </c>
      <c r="Q46" s="67">
        <v>800</v>
      </c>
      <c r="R46" s="67">
        <v>480</v>
      </c>
      <c r="S46" s="67">
        <v>10000</v>
      </c>
      <c r="T46" s="67">
        <v>976.5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0.1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2.4</v>
      </c>
      <c r="AJ46" s="67" t="s">
        <v>26</v>
      </c>
      <c r="AK46" s="67">
        <v>225</v>
      </c>
      <c r="AL46" s="67">
        <v>340</v>
      </c>
      <c r="AM46" s="67">
        <v>0</v>
      </c>
      <c r="AN46" s="67">
        <v>2400</v>
      </c>
      <c r="AO46" s="67">
        <v>153.9</v>
      </c>
      <c r="AQ46" s="67" t="s">
        <v>27</v>
      </c>
      <c r="AR46" s="67">
        <v>59</v>
      </c>
      <c r="AS46" s="67">
        <v>70</v>
      </c>
      <c r="AT46" s="67">
        <v>0</v>
      </c>
      <c r="AU46" s="67">
        <v>400</v>
      </c>
      <c r="AV46" s="67">
        <v>100.6</v>
      </c>
      <c r="AX46" s="67" t="s">
        <v>251</v>
      </c>
      <c r="AY46" s="67"/>
      <c r="AZ46" s="67"/>
      <c r="BA46" s="67"/>
      <c r="BB46" s="67"/>
      <c r="BC46" s="67"/>
      <c r="BE46" s="67" t="s">
        <v>252</v>
      </c>
      <c r="BF46" s="67"/>
      <c r="BG46" s="67"/>
      <c r="BH46" s="67"/>
      <c r="BI46" s="67"/>
      <c r="BJ46" s="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2" sqref="F1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278</v>
      </c>
      <c r="D2" s="62">
        <v>60</v>
      </c>
      <c r="E2" s="62">
        <v>1829.3937000000001</v>
      </c>
      <c r="F2" s="62">
        <v>222.24601999999999</v>
      </c>
      <c r="G2" s="62">
        <v>57.591354000000003</v>
      </c>
      <c r="H2" s="62">
        <v>22.088308000000001</v>
      </c>
      <c r="I2" s="62">
        <v>35.503044000000003</v>
      </c>
      <c r="J2" s="62">
        <v>87.947630000000004</v>
      </c>
      <c r="K2" s="62">
        <v>27.077027999999999</v>
      </c>
      <c r="L2" s="62">
        <v>60.870600000000003</v>
      </c>
      <c r="M2" s="62">
        <v>19.867291999999999</v>
      </c>
      <c r="N2" s="62">
        <v>2.1227841000000001</v>
      </c>
      <c r="O2" s="62">
        <v>11.2920265</v>
      </c>
      <c r="P2" s="62">
        <v>1146.2140999999999</v>
      </c>
      <c r="Q2" s="62">
        <v>23.317698</v>
      </c>
      <c r="R2" s="62">
        <v>587.64635999999996</v>
      </c>
      <c r="S2" s="62">
        <v>204.46053000000001</v>
      </c>
      <c r="T2" s="62">
        <v>4598.2259999999997</v>
      </c>
      <c r="U2" s="62">
        <v>10.361643000000001</v>
      </c>
      <c r="V2" s="62">
        <v>24.920107000000002</v>
      </c>
      <c r="W2" s="62">
        <v>201.88463999999999</v>
      </c>
      <c r="X2" s="62">
        <v>109.80423</v>
      </c>
      <c r="Y2" s="62">
        <v>1.5511269999999999</v>
      </c>
      <c r="Z2" s="62">
        <v>1.6277189999999999</v>
      </c>
      <c r="AA2" s="62">
        <v>19.061330000000002</v>
      </c>
      <c r="AB2" s="62">
        <v>5.2805014000000003</v>
      </c>
      <c r="AC2" s="62">
        <v>462.64737000000002</v>
      </c>
      <c r="AD2" s="62">
        <v>12.304774999999999</v>
      </c>
      <c r="AE2" s="62">
        <v>3.1732613999999999</v>
      </c>
      <c r="AF2" s="62">
        <v>2.1261684999999999</v>
      </c>
      <c r="AG2" s="62">
        <v>623.07590000000005</v>
      </c>
      <c r="AH2" s="62">
        <v>235.27994000000001</v>
      </c>
      <c r="AI2" s="62">
        <v>387.79595999999998</v>
      </c>
      <c r="AJ2" s="62">
        <v>1390.6732999999999</v>
      </c>
      <c r="AK2" s="62">
        <v>4615.3339999999998</v>
      </c>
      <c r="AL2" s="62">
        <v>243.79366999999999</v>
      </c>
      <c r="AM2" s="62">
        <v>3297.8496</v>
      </c>
      <c r="AN2" s="62">
        <v>133.23622</v>
      </c>
      <c r="AO2" s="62">
        <v>16.505953000000002</v>
      </c>
      <c r="AP2" s="62">
        <v>9.030011</v>
      </c>
      <c r="AQ2" s="62">
        <v>7.4759409999999997</v>
      </c>
      <c r="AR2" s="62">
        <v>14.292241000000001</v>
      </c>
      <c r="AS2" s="62">
        <v>976.46010000000001</v>
      </c>
      <c r="AT2" s="62">
        <v>7.8498304000000005E-2</v>
      </c>
      <c r="AU2" s="62">
        <v>2.4244666000000001</v>
      </c>
      <c r="AV2" s="62">
        <v>153.85146</v>
      </c>
      <c r="AW2" s="62">
        <v>100.59589</v>
      </c>
      <c r="AX2" s="62">
        <v>0.12675858000000001</v>
      </c>
      <c r="AY2" s="62">
        <v>1.4227563000000001</v>
      </c>
      <c r="AZ2" s="62">
        <v>394.06560000000002</v>
      </c>
      <c r="BA2" s="62">
        <v>91.674409999999995</v>
      </c>
      <c r="BB2" s="62">
        <v>31.196560000000002</v>
      </c>
      <c r="BC2" s="62">
        <v>38.579569999999997</v>
      </c>
      <c r="BD2" s="62">
        <v>21.888501999999999</v>
      </c>
      <c r="BE2" s="62">
        <v>1.0806579999999999</v>
      </c>
      <c r="BF2" s="62">
        <v>3.0918863000000001</v>
      </c>
      <c r="BG2" s="62">
        <v>3.4693620000000001E-3</v>
      </c>
      <c r="BH2" s="62">
        <v>4.5119546000000003E-2</v>
      </c>
      <c r="BI2" s="62">
        <v>3.4238617999999998E-2</v>
      </c>
      <c r="BJ2" s="62">
        <v>0.11674192</v>
      </c>
      <c r="BK2" s="62">
        <v>2.6687400000000001E-4</v>
      </c>
      <c r="BL2" s="62">
        <v>0.27495115999999997</v>
      </c>
      <c r="BM2" s="62">
        <v>5.4994040000000002</v>
      </c>
      <c r="BN2" s="62">
        <v>0.59714495999999995</v>
      </c>
      <c r="BO2" s="62">
        <v>53.833754999999996</v>
      </c>
      <c r="BP2" s="62">
        <v>14.082262</v>
      </c>
      <c r="BQ2" s="62">
        <v>15.5042715</v>
      </c>
      <c r="BR2" s="62">
        <v>67.145454000000001</v>
      </c>
      <c r="BS2" s="62">
        <v>21.499417999999999</v>
      </c>
      <c r="BT2" s="62">
        <v>5.9479160000000002</v>
      </c>
      <c r="BU2" s="62">
        <v>5.7557397000000003E-2</v>
      </c>
      <c r="BV2" s="62">
        <v>0.24721022000000001</v>
      </c>
      <c r="BW2" s="62">
        <v>0.56556629999999997</v>
      </c>
      <c r="BX2" s="62">
        <v>2.2287078</v>
      </c>
      <c r="BY2" s="62">
        <v>0.25601574999999999</v>
      </c>
      <c r="BZ2" s="62">
        <v>1.1473290000000001E-3</v>
      </c>
      <c r="CA2" s="62">
        <v>1.1480357999999999</v>
      </c>
      <c r="CB2" s="62">
        <v>0.18528523</v>
      </c>
      <c r="CC2" s="62">
        <v>0.29015908000000001</v>
      </c>
      <c r="CD2" s="62">
        <v>6.1008979999999999</v>
      </c>
      <c r="CE2" s="62">
        <v>4.9674786999999998E-2</v>
      </c>
      <c r="CF2" s="62">
        <v>0.95084199999999996</v>
      </c>
      <c r="CG2" s="62">
        <v>9.9000000000000005E-7</v>
      </c>
      <c r="CH2" s="62">
        <v>8.0319450000000001E-2</v>
      </c>
      <c r="CI2" s="62">
        <v>0</v>
      </c>
      <c r="CJ2" s="62">
        <v>12.964373999999999</v>
      </c>
      <c r="CK2" s="62">
        <v>1.0437494E-2</v>
      </c>
      <c r="CL2" s="62">
        <v>0.74355894</v>
      </c>
      <c r="CM2" s="62">
        <v>4.9373430000000003</v>
      </c>
      <c r="CN2" s="62">
        <v>2947.0554000000002</v>
      </c>
      <c r="CO2" s="62">
        <v>5009.4409999999998</v>
      </c>
      <c r="CP2" s="62">
        <v>4220.3190000000004</v>
      </c>
      <c r="CQ2" s="62">
        <v>1508.4039</v>
      </c>
      <c r="CR2" s="62">
        <v>590.81820000000005</v>
      </c>
      <c r="CS2" s="62">
        <v>583.47889999999995</v>
      </c>
      <c r="CT2" s="62">
        <v>2710.9569999999999</v>
      </c>
      <c r="CU2" s="62">
        <v>1965.8193000000001</v>
      </c>
      <c r="CV2" s="62">
        <v>1547.6313</v>
      </c>
      <c r="CW2" s="62">
        <v>2399.0083</v>
      </c>
      <c r="CX2" s="62">
        <v>576.15989999999999</v>
      </c>
      <c r="CY2" s="62">
        <v>3399.9720000000002</v>
      </c>
      <c r="CZ2" s="62">
        <v>1902.3162</v>
      </c>
      <c r="DA2" s="62">
        <v>3975.3090000000002</v>
      </c>
      <c r="DB2" s="62">
        <v>3752.4623999999999</v>
      </c>
      <c r="DC2" s="62">
        <v>5607.482</v>
      </c>
      <c r="DD2" s="62">
        <v>9818.6810000000005</v>
      </c>
      <c r="DE2" s="62">
        <v>2499.6732999999999</v>
      </c>
      <c r="DF2" s="62">
        <v>3533.4724000000001</v>
      </c>
      <c r="DG2" s="62">
        <v>2328.9263000000001</v>
      </c>
      <c r="DH2" s="62">
        <v>201.07391000000001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91.674409999999995</v>
      </c>
      <c r="B6">
        <f>BB2</f>
        <v>31.196560000000002</v>
      </c>
      <c r="C6">
        <f>BC2</f>
        <v>38.579569999999997</v>
      </c>
      <c r="D6">
        <f>BD2</f>
        <v>21.888501999999999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4" sqref="G4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21948</v>
      </c>
      <c r="C2" s="56">
        <f ca="1">YEAR(TODAY())-YEAR(B2)+IF(TODAY()&gt;=DATE(YEAR(TODAY()),MONTH(B2),DAY(B2)),0,-1)</f>
        <v>61</v>
      </c>
      <c r="E2" s="52">
        <v>153.80000000000001</v>
      </c>
      <c r="F2" s="53" t="s">
        <v>275</v>
      </c>
      <c r="G2" s="52">
        <v>56.2</v>
      </c>
      <c r="H2" s="51" t="s">
        <v>40</v>
      </c>
      <c r="I2" s="78">
        <f>ROUND(G3/E3^2,1)</f>
        <v>23.8</v>
      </c>
    </row>
    <row r="3" spans="1:9">
      <c r="E3" s="51">
        <f>E2/100</f>
        <v>1.538</v>
      </c>
      <c r="F3" s="51" t="s">
        <v>39</v>
      </c>
      <c r="G3" s="51">
        <f>G2</f>
        <v>56.2</v>
      </c>
      <c r="H3" s="51" t="s">
        <v>40</v>
      </c>
      <c r="I3" s="78"/>
    </row>
    <row r="4" spans="1:9">
      <c r="A4" t="s">
        <v>272</v>
      </c>
    </row>
    <row r="5" spans="1:9">
      <c r="B5" s="60">
        <v>44173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백수연, ID : H1900549)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10:42:40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195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2" t="s">
        <v>274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>
      <c r="C10" s="158" t="s">
        <v>30</v>
      </c>
      <c r="D10" s="158"/>
      <c r="E10" s="159"/>
      <c r="F10" s="162">
        <f>'개인정보 및 신체계측 입력'!B5</f>
        <v>44173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>
      <c r="C12" s="158" t="s">
        <v>32</v>
      </c>
      <c r="D12" s="158"/>
      <c r="E12" s="159"/>
      <c r="F12" s="143">
        <f ca="1">'개인정보 및 신체계측 입력'!C2</f>
        <v>61</v>
      </c>
      <c r="G12" s="143"/>
      <c r="H12" s="143"/>
      <c r="I12" s="143"/>
      <c r="K12" s="134">
        <f>'개인정보 및 신체계측 입력'!E2</f>
        <v>153.80000000000001</v>
      </c>
      <c r="L12" s="135"/>
      <c r="M12" s="128">
        <f>'개인정보 및 신체계측 입력'!G2</f>
        <v>56.2</v>
      </c>
      <c r="N12" s="129"/>
      <c r="O12" s="124" t="s">
        <v>270</v>
      </c>
      <c r="P12" s="118"/>
      <c r="Q12" s="121">
        <f>'개인정보 및 신체계측 입력'!I2</f>
        <v>23.8</v>
      </c>
      <c r="R12" s="121"/>
      <c r="S12" s="121"/>
    </row>
    <row r="13" spans="1:19" ht="18" customHeight="1" thickBot="1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>
      <c r="C14" s="160" t="s">
        <v>31</v>
      </c>
      <c r="D14" s="160"/>
      <c r="E14" s="161"/>
      <c r="F14" s="122" t="str">
        <f>MID('DRIs DATA'!B1,28,3)</f>
        <v>백수연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1" t="s">
        <v>41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49" t="s">
        <v>42</v>
      </c>
      <c r="E36" s="149"/>
      <c r="F36" s="149"/>
      <c r="G36" s="149"/>
      <c r="H36" s="149"/>
      <c r="I36" s="34">
        <f>'DRIs DATA'!F8</f>
        <v>60.4</v>
      </c>
      <c r="J36" s="150" t="s">
        <v>43</v>
      </c>
      <c r="K36" s="150"/>
      <c r="L36" s="150"/>
      <c r="M36" s="150"/>
      <c r="N36" s="35"/>
      <c r="O36" s="148" t="s">
        <v>44</v>
      </c>
      <c r="P36" s="148"/>
      <c r="Q36" s="148"/>
      <c r="R36" s="148"/>
      <c r="S36" s="148"/>
      <c r="T36" s="6"/>
    </row>
    <row r="37" spans="2:20" ht="18" customHeight="1">
      <c r="B37" s="12"/>
      <c r="C37" s="145" t="s">
        <v>181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49" t="s">
        <v>42</v>
      </c>
      <c r="E41" s="149"/>
      <c r="F41" s="149"/>
      <c r="G41" s="149"/>
      <c r="H41" s="149"/>
      <c r="I41" s="34">
        <f>'DRIs DATA'!G8</f>
        <v>15.7</v>
      </c>
      <c r="J41" s="150" t="s">
        <v>43</v>
      </c>
      <c r="K41" s="150"/>
      <c r="L41" s="150"/>
      <c r="M41" s="150"/>
      <c r="N41" s="35"/>
      <c r="O41" s="147" t="s">
        <v>48</v>
      </c>
      <c r="P41" s="147"/>
      <c r="Q41" s="147"/>
      <c r="R41" s="147"/>
      <c r="S41" s="147"/>
      <c r="T41" s="6"/>
    </row>
    <row r="42" spans="2:20" ht="18" customHeight="1">
      <c r="B42" s="6"/>
      <c r="C42" s="90" t="s">
        <v>183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51" t="s">
        <v>42</v>
      </c>
      <c r="E46" s="151"/>
      <c r="F46" s="151"/>
      <c r="G46" s="151"/>
      <c r="H46" s="151"/>
      <c r="I46" s="34">
        <f>'DRIs DATA'!H8</f>
        <v>23.9</v>
      </c>
      <c r="J46" s="150" t="s">
        <v>43</v>
      </c>
      <c r="K46" s="150"/>
      <c r="L46" s="150"/>
      <c r="M46" s="150"/>
      <c r="N46" s="35"/>
      <c r="O46" s="147" t="s">
        <v>47</v>
      </c>
      <c r="P46" s="147"/>
      <c r="Q46" s="147"/>
      <c r="R46" s="147"/>
      <c r="S46" s="147"/>
      <c r="T46" s="6"/>
    </row>
    <row r="47" spans="2:20" ht="18" customHeight="1">
      <c r="B47" s="6"/>
      <c r="C47" s="90" t="s">
        <v>182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1" t="s">
        <v>190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6" t="s">
        <v>163</v>
      </c>
      <c r="D69" s="156"/>
      <c r="E69" s="156"/>
      <c r="F69" s="156"/>
      <c r="G69" s="156"/>
      <c r="H69" s="149" t="s">
        <v>169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7">
        <f>ROUND('그룹 전체 사용자의 일일 입력'!D6/MAX('그룹 전체 사용자의 일일 입력'!$B$6,'그룹 전체 사용자의 일일 입력'!$C$6,'그룹 전체 사용자의 일일 입력'!$D$6),1)</f>
        <v>0.6</v>
      </c>
      <c r="P69" s="157"/>
      <c r="Q69" s="37" t="s">
        <v>53</v>
      </c>
      <c r="R69" s="35"/>
      <c r="S69" s="35"/>
      <c r="T69" s="6"/>
    </row>
    <row r="70" spans="2:21" ht="18" customHeight="1" thickBot="1">
      <c r="B70" s="6"/>
      <c r="C70" s="91" t="s">
        <v>164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6" t="s">
        <v>50</v>
      </c>
      <c r="D72" s="156"/>
      <c r="E72" s="156"/>
      <c r="F72" s="156"/>
      <c r="G72" s="156"/>
      <c r="H72" s="38"/>
      <c r="I72" s="149" t="s">
        <v>51</v>
      </c>
      <c r="J72" s="149"/>
      <c r="K72" s="36">
        <f>ROUND('DRIs DATA'!L8,1)</f>
        <v>11.4</v>
      </c>
      <c r="L72" s="36" t="s">
        <v>52</v>
      </c>
      <c r="M72" s="36">
        <f>ROUND('DRIs DATA'!K8,1)</f>
        <v>9.6</v>
      </c>
      <c r="N72" s="150" t="s">
        <v>53</v>
      </c>
      <c r="O72" s="150"/>
      <c r="P72" s="150"/>
      <c r="Q72" s="150"/>
      <c r="R72" s="39"/>
      <c r="S72" s="35"/>
      <c r="T72" s="6"/>
    </row>
    <row r="73" spans="2:21" ht="18" customHeight="1">
      <c r="B73" s="6"/>
      <c r="C73" s="90" t="s">
        <v>180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1" t="s">
        <v>191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2" t="s">
        <v>167</v>
      </c>
      <c r="C80" s="92"/>
      <c r="D80" s="92"/>
      <c r="E80" s="92"/>
      <c r="F80" s="21"/>
      <c r="G80" s="21"/>
      <c r="H80" s="21"/>
      <c r="L80" s="92" t="s">
        <v>171</v>
      </c>
      <c r="M80" s="92"/>
      <c r="N80" s="92"/>
      <c r="O80" s="92"/>
      <c r="P80" s="9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0" t="s">
        <v>267</v>
      </c>
      <c r="C93" s="141"/>
      <c r="D93" s="141"/>
      <c r="E93" s="141"/>
      <c r="F93" s="141"/>
      <c r="G93" s="141"/>
      <c r="H93" s="141"/>
      <c r="I93" s="141"/>
      <c r="J93" s="142"/>
      <c r="L93" s="140" t="s">
        <v>174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>
      <c r="B94" s="95" t="s">
        <v>170</v>
      </c>
      <c r="C94" s="93"/>
      <c r="D94" s="93"/>
      <c r="E94" s="93"/>
      <c r="F94" s="96">
        <f>ROUND('DRIs DATA'!F16/'DRIs DATA'!C16*100,2)</f>
        <v>78.349999999999994</v>
      </c>
      <c r="G94" s="96"/>
      <c r="H94" s="93" t="s">
        <v>166</v>
      </c>
      <c r="I94" s="93"/>
      <c r="J94" s="94"/>
      <c r="L94" s="95" t="s">
        <v>170</v>
      </c>
      <c r="M94" s="93"/>
      <c r="N94" s="93"/>
      <c r="O94" s="93"/>
      <c r="P94" s="93"/>
      <c r="Q94" s="23">
        <f>ROUND('DRIs DATA'!M16/'DRIs DATA'!K16*100,2)</f>
        <v>207.5</v>
      </c>
      <c r="R94" s="93" t="s">
        <v>166</v>
      </c>
      <c r="S94" s="93"/>
      <c r="T94" s="9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8" t="s">
        <v>179</v>
      </c>
      <c r="C96" s="99"/>
      <c r="D96" s="99"/>
      <c r="E96" s="99"/>
      <c r="F96" s="99"/>
      <c r="G96" s="99"/>
      <c r="H96" s="99"/>
      <c r="I96" s="99"/>
      <c r="J96" s="100"/>
      <c r="L96" s="104" t="s">
        <v>172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1" t="s">
        <v>192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2" t="s">
        <v>168</v>
      </c>
      <c r="C107" s="92"/>
      <c r="D107" s="92"/>
      <c r="E107" s="92"/>
      <c r="F107" s="6"/>
      <c r="G107" s="6"/>
      <c r="H107" s="6"/>
      <c r="I107" s="6"/>
      <c r="L107" s="92" t="s">
        <v>269</v>
      </c>
      <c r="M107" s="92"/>
      <c r="N107" s="92"/>
      <c r="O107" s="92"/>
      <c r="P107" s="9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7" t="s">
        <v>263</v>
      </c>
      <c r="C120" s="88"/>
      <c r="D120" s="88"/>
      <c r="E120" s="88"/>
      <c r="F120" s="88"/>
      <c r="G120" s="88"/>
      <c r="H120" s="88"/>
      <c r="I120" s="88"/>
      <c r="J120" s="89"/>
      <c r="L120" s="87" t="s">
        <v>264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>
      <c r="B121" s="43" t="s">
        <v>170</v>
      </c>
      <c r="C121" s="16"/>
      <c r="D121" s="16"/>
      <c r="E121" s="15"/>
      <c r="F121" s="96">
        <f>ROUND('DRIs DATA'!F26/'DRIs DATA'!C26*100,2)</f>
        <v>109.8</v>
      </c>
      <c r="G121" s="96"/>
      <c r="H121" s="93" t="s">
        <v>165</v>
      </c>
      <c r="I121" s="93"/>
      <c r="J121" s="94"/>
      <c r="L121" s="42" t="s">
        <v>170</v>
      </c>
      <c r="M121" s="20"/>
      <c r="N121" s="20"/>
      <c r="O121" s="23"/>
      <c r="P121" s="6"/>
      <c r="Q121" s="58">
        <f>ROUND('DRIs DATA'!AH26/'DRIs DATA'!AE26*100,2)</f>
        <v>353.33</v>
      </c>
      <c r="R121" s="93" t="s">
        <v>165</v>
      </c>
      <c r="S121" s="93"/>
      <c r="T121" s="9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0" t="s">
        <v>173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268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5.75" thickBot="1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1" t="s">
        <v>261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262</v>
      </c>
      <c r="P130" s="82"/>
      <c r="Q130" s="82"/>
      <c r="R130" s="82"/>
      <c r="S130" s="82"/>
      <c r="T130" s="83"/>
    </row>
    <row r="131" spans="2:21" ht="18" customHeight="1" thickBot="1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1" t="s">
        <v>193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2" t="s">
        <v>176</v>
      </c>
      <c r="C158" s="92"/>
      <c r="D158" s="92"/>
      <c r="E158" s="6"/>
      <c r="F158" s="6"/>
      <c r="G158" s="6"/>
      <c r="H158" s="6"/>
      <c r="I158" s="6"/>
      <c r="L158" s="92" t="s">
        <v>177</v>
      </c>
      <c r="M158" s="92"/>
      <c r="N158" s="9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7" t="s">
        <v>265</v>
      </c>
      <c r="C171" s="88"/>
      <c r="D171" s="88"/>
      <c r="E171" s="88"/>
      <c r="F171" s="88"/>
      <c r="G171" s="88"/>
      <c r="H171" s="88"/>
      <c r="I171" s="88"/>
      <c r="J171" s="89"/>
      <c r="L171" s="87" t="s">
        <v>175</v>
      </c>
      <c r="M171" s="88"/>
      <c r="N171" s="88"/>
      <c r="O171" s="88"/>
      <c r="P171" s="88"/>
      <c r="Q171" s="88"/>
      <c r="R171" s="88"/>
      <c r="S171" s="89"/>
    </row>
    <row r="172" spans="2:19" ht="18" customHeight="1">
      <c r="B172" s="42" t="s">
        <v>170</v>
      </c>
      <c r="C172" s="20"/>
      <c r="D172" s="20"/>
      <c r="E172" s="6"/>
      <c r="F172" s="96">
        <f>ROUND('DRIs DATA'!F36/'DRIs DATA'!C36*100,2)</f>
        <v>77.89</v>
      </c>
      <c r="G172" s="96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307.69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0" t="s">
        <v>184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186</v>
      </c>
      <c r="M174" s="111"/>
      <c r="N174" s="111"/>
      <c r="O174" s="111"/>
      <c r="P174" s="111"/>
      <c r="Q174" s="111"/>
      <c r="R174" s="111"/>
      <c r="S174" s="112"/>
    </row>
    <row r="175" spans="2:19" ht="18" customHeight="1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>
      <c r="B183" s="92" t="s">
        <v>178</v>
      </c>
      <c r="C183" s="92"/>
      <c r="D183" s="9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7" t="s">
        <v>266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>
      <c r="B197" s="42" t="s">
        <v>170</v>
      </c>
      <c r="C197" s="20"/>
      <c r="D197" s="20"/>
      <c r="E197" s="6"/>
      <c r="F197" s="96">
        <f>ROUND('DRIs DATA'!F46/'DRIs DATA'!C46*100,2)</f>
        <v>165</v>
      </c>
      <c r="G197" s="96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0" t="s">
        <v>185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>
      <c r="K205" s="10"/>
    </row>
    <row r="206" spans="2:20" ht="18" customHeight="1">
      <c r="B206" s="81" t="s">
        <v>194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6" t="s">
        <v>187</v>
      </c>
      <c r="C209" s="116"/>
      <c r="D209" s="116"/>
      <c r="E209" s="116"/>
      <c r="F209" s="116"/>
      <c r="G209" s="116"/>
      <c r="H209" s="116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97" t="s">
        <v>189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2021-02-15T04:20:56Z</dcterms:modified>
</cp:coreProperties>
</file>