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<sst xmlns="http://schemas.openxmlformats.org/spreadsheetml/2006/main" count="692" uniqueCount="283">
  <si>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</si>
  <si>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</si>
  <si>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</si>
  <si>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</si>
  <si>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</si>
  <si>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</si>
  <si>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</si>
  <si>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</si>
  <si>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</si>
  <si>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</si>
  <si>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</si>
  <si>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</si>
  <si>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</si>
  <si>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</si>
  <si>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</si>
  <si>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</si>
  <si>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</si>
  <si>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</si>
  <si>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</si>
  <si>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</si>
  <si>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</si>
  <si>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</si>
  <si>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</si>
  <si>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</si>
  <si>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</si>
  <si>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</si>
  <si>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</si>
  <si>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</si>
  <si>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</si>
  <si>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</si>
  <si>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</si>
  <si>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</si>
  <si>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</si>
  <si>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</si>
  <si>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</si>
  <si>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</si>
  <si>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</si>
  <si>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</si>
  <si>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</si>
  <si>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</si>
  <si>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</si>
  <si>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</si>
  <si>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</si>
  <si>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</si>
  <si>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</si>
  <si>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</si>
  <si>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</si>
  <si>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</si>
  <si>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</si>
  <si>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</si>
  <si>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</si>
  <si>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</si>
  <si>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</si>
  <si>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</si>
  <si>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</si>
  <si>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</si>
  <si>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</si>
  <si>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</si>
  <si>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</si>
  <si>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</si>
  <si>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</si>
  <si>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</si>
  <si>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</si>
  <si>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</si>
  <si>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</si>
  <si>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</si>
  <si>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</si>
  <si>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</si>
  <si>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</si>
  <si>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</si>
  <si>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</si>
  <si>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</si>
  <si>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</si>
  <si>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</si>
  <si>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</si>
  <si>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</si>
  <si>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</si>
  <si>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</si>
  <si>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</si>
  <si>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</si>
  <si>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</si>
  <si>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</si>
  <si>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</si>
  <si>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</si>
  <si>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</si>
  <si>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</si>
  <si>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</si>
  <si>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</si>
  <si>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</si>
  <si>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</si>
  <si>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</si>
  <si>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</si>
  <si>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</si>
  <si>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</si>
  <si>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</si>
  <si>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</si>
  <si>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</si>
  <si>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</si>
  <si>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</si>
  <si>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</si>
  <si>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</si>
  <si>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</si>
  <si>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</si>
  <si>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</si>
  <si>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</si>
  <si>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</si>
  <si>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</si>
  <si>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</si>
  <si>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</si>
  <si>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</si>
  <si>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</si>
  <si>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</si>
  <si>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</si>
  <si>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</si>
  <si>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</si>
  <si>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</si>
  <si>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</si>
  <si>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</si>
  <si>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</si>
  <si>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</si>
  <si>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</si>
  <si>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</si>
  <si>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</si>
  <si>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</si>
  <si>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</si>
  <si>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</si>
  <si>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</si>
  <si>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</si>
  <si>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</si>
  <si>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</si>
  <si>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</si>
  <si>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</si>
  <si>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</si>
  <si>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</si>
  <si>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</si>
  <si>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</si>
  <si>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</si>
  <si>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</si>
  <si>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</si>
  <si>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</si>
  <si>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</si>
  <si>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</si>
  <si>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</si>
  <si>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</si>
  <si>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</si>
  <si>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</si>
  <si>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</si>
  <si>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</si>
  <si>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</si>
  <si>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</si>
  <si>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</si>
  <si>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</si>
  <si>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</si>
  <si>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</si>
  <si>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</si>
  <si>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</si>
  <si>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</si>
  <si>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</si>
  <si>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</si>
  <si>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</si>
  <si>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</si>
  <si>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</si>
  <si>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</si>
  <si>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</si>
  <si>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</si>
  <si>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</si>
  <si>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</si>
  <si>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</si>
  <si>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</si>
  <si>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</si>
  <si>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</si>
  <si>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</si>
  <si>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</si>
  <si>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</si>
  <si>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</si>
  <si>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</si>
  <si>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</si>
  <si>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</si>
  <si>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</si>
  <si>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</si>
  <si>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</si>
  <si>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</si>
  <si>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</si>
  <si>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</si>
  <si>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</si>
  <si>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</si>
  <si>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</si>
  <si>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</si>
  <si>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</si>
  <si>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</si>
  <si>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</si>
  <si>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</si>
  <si>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</si>
  <si>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</si>
  <si>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</si>
  <si>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</si>
  <si>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</si>
  <si>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</si>
  <si>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</si>
  <si>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</si>
  <si>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</si>
  <si>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</si>
  <si>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</si>
  <si>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</si>
  <si>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</si>
  <si>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</si>
  <si>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</si>
  <si>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</si>
  <si>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</si>
  <si>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</si>
  <si>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</si>
  <si>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</si>
  <si>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</si>
  <si>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</si>
  <si>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</si>
  <si>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</si>
  <si>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</si>
  <si>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</si>
  <si>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</si>
  <si>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</si>
  <si>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</si>
  <si>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</si>
  <si>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</si>
  <si>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</si>
  <si>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</si>
  <si>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</si>
  <si>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</si>
  <si>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</si>
  <si>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</si>
  <si>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</si>
  <si>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</si>
  <si>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</si>
  <si>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</si>
  <si>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</si>
  <si>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</si>
  <si>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</si>
  <si>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</si>
  <si>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</si>
  <si>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</si>
  <si>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</si>
  <si>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</si>
  <si>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</si>
  <si>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</si>
  <si>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</si>
  <si>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</si>
  <si>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</si>
  <si>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</si>
  <si>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</si>
  <si>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</si>
  <si>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</si>
  <si>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</si>
  <si>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</si>
  <si>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</si>
  <si>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</si>
  <si>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</si>
  <si>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</si>
  <si>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</si>
  <si>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</si>
  <si>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</si>
  <si>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</si>
  <si>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</si>
  <si>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</si>
  <si>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</si>
  <si>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</si>
  <si>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</si>
  <si>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</si>
  <si>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</si>
  <si>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</si>
  <si>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</si>
  <si>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</si>
  <si>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</si>
  <si>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</si>
  <si>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</si>
  <si>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</si>
  <si>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</si>
  <si>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</si>
  <si>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</si>
  <si>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(설문지 : FFQ 95문항 설문지, 사용자 : 김경희, ID : H1900561)</t>
  </si>
  <si>
    <t>출력시각</t>
  </si>
  <si>
    <t>2021년 02월 15일 10:52:29</t>
  </si>
  <si>
    <t>H1900561</t>
  </si>
  <si>
    <t>김경희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</si>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</sst>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547304"/>
        <c:axId val="514550048"/>
      </c:barChart>
      <c:catAx>
        <c:axId val="51454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550048"/>
        <c:crosses val="autoZero"/>
        <c:auto val="1"/>
        <c:lblAlgn val="ctr"/>
        <c:lblOffset val="100"/>
        <c:noMultiLvlLbl val="0"/>
      </c:catAx>
      <c:valAx>
        <c:axId val="514550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54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552008"/>
        <c:axId val="514552400"/>
      </c:barChart>
      <c:catAx>
        <c:axId val="51455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552400"/>
        <c:crosses val="autoZero"/>
        <c:auto val="1"/>
        <c:lblAlgn val="ctr"/>
        <c:lblOffset val="100"/>
        <c:noMultiLvlLbl val="0"/>
      </c:catAx>
      <c:valAx>
        <c:axId val="514552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55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552792"/>
        <c:axId val="514553184"/>
      </c:barChart>
      <c:catAx>
        <c:axId val="51455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553184"/>
        <c:crosses val="autoZero"/>
        <c:auto val="1"/>
        <c:lblAlgn val="ctr"/>
        <c:lblOffset val="100"/>
        <c:noMultiLvlLbl val="0"/>
      </c:catAx>
      <c:valAx>
        <c:axId val="514553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55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535.79999999999995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554360"/>
        <c:axId val="496595056"/>
      </c:barChart>
      <c:catAx>
        <c:axId val="51455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595056"/>
        <c:crosses val="autoZero"/>
        <c:auto val="1"/>
        <c:lblAlgn val="ctr"/>
        <c:lblOffset val="100"/>
        <c:noMultiLvlLbl val="0"/>
      </c:catAx>
      <c:valAx>
        <c:axId val="49659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55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1914.8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597800"/>
        <c:axId val="496596624"/>
      </c:barChart>
      <c:catAx>
        <c:axId val="49659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596624"/>
        <c:crosses val="autoZero"/>
        <c:auto val="1"/>
        <c:lblAlgn val="ctr"/>
        <c:lblOffset val="100"/>
        <c:noMultiLvlLbl val="0"/>
      </c:catAx>
      <c:valAx>
        <c:axId val="4965966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59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596232"/>
        <c:axId val="496594664"/>
      </c:barChart>
      <c:catAx>
        <c:axId val="49659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594664"/>
        <c:crosses val="autoZero"/>
        <c:auto val="1"/>
        <c:lblAlgn val="ctr"/>
        <c:lblOffset val="100"/>
        <c:noMultiLvlLbl val="0"/>
      </c:catAx>
      <c:valAx>
        <c:axId val="49659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59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597016"/>
        <c:axId val="496599368"/>
      </c:barChart>
      <c:catAx>
        <c:axId val="49659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599368"/>
        <c:crosses val="autoZero"/>
        <c:auto val="1"/>
        <c:lblAlgn val="ctr"/>
        <c:lblOffset val="100"/>
        <c:noMultiLvlLbl val="0"/>
      </c:catAx>
      <c:valAx>
        <c:axId val="49659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59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599760"/>
        <c:axId val="496593880"/>
      </c:barChart>
      <c:catAx>
        <c:axId val="49659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593880"/>
        <c:crosses val="autoZero"/>
        <c:auto val="1"/>
        <c:lblAlgn val="ctr"/>
        <c:lblOffset val="100"/>
        <c:noMultiLvlLbl val="0"/>
      </c:catAx>
      <c:valAx>
        <c:axId val="496593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59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813.2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593096"/>
        <c:axId val="496592312"/>
      </c:barChart>
      <c:catAx>
        <c:axId val="49659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592312"/>
        <c:crosses val="autoZero"/>
        <c:auto val="1"/>
        <c:lblAlgn val="ctr"/>
        <c:lblOffset val="100"/>
        <c:noMultiLvlLbl val="0"/>
      </c:catAx>
      <c:valAx>
        <c:axId val="4965923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59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593488"/>
        <c:axId val="496594272"/>
      </c:barChart>
      <c:catAx>
        <c:axId val="49659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594272"/>
        <c:crosses val="autoZero"/>
        <c:auto val="1"/>
        <c:lblAlgn val="ctr"/>
        <c:lblOffset val="100"/>
        <c:noMultiLvlLbl val="0"/>
      </c:catAx>
      <c:valAx>
        <c:axId val="49659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59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234968"/>
        <c:axId val="219204056"/>
      </c:barChart>
      <c:catAx>
        <c:axId val="49923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204056"/>
        <c:crosses val="autoZero"/>
        <c:auto val="1"/>
        <c:lblAlgn val="ctr"/>
        <c:lblOffset val="100"/>
        <c:noMultiLvlLbl val="0"/>
      </c:catAx>
      <c:valAx>
        <c:axId val="219204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23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546912"/>
        <c:axId val="514538680"/>
      </c:barChart>
      <c:catAx>
        <c:axId val="51454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538680"/>
        <c:crosses val="autoZero"/>
        <c:auto val="1"/>
        <c:lblAlgn val="ctr"/>
        <c:lblOffset val="100"/>
        <c:noMultiLvlLbl val="0"/>
      </c:catAx>
      <c:valAx>
        <c:axId val="514538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54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137048"/>
        <c:axId val="510133520"/>
      </c:barChart>
      <c:catAx>
        <c:axId val="51013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133520"/>
        <c:crosses val="autoZero"/>
        <c:auto val="1"/>
        <c:lblAlgn val="ctr"/>
        <c:lblOffset val="100"/>
        <c:noMultiLvlLbl val="0"/>
      </c:catAx>
      <c:valAx>
        <c:axId val="51013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13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137440"/>
        <c:axId val="510139792"/>
      </c:barChart>
      <c:catAx>
        <c:axId val="51013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139792"/>
        <c:crosses val="autoZero"/>
        <c:auto val="1"/>
        <c:lblAlgn val="ctr"/>
        <c:lblOffset val="100"/>
        <c:noMultiLvlLbl val="0"/>
      </c:catAx>
      <c:valAx>
        <c:axId val="51013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13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9.8000000000000007</c:v>
                </c:pt>
                <c:pt idx="1">
                  <c:v>10.1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135872"/>
        <c:axId val="510134304"/>
      </c:barChart>
      <c:catAx>
        <c:axId val="51013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134304"/>
        <c:crosses val="autoZero"/>
        <c:auto val="1"/>
        <c:lblAlgn val="ctr"/>
        <c:lblOffset val="100"/>
        <c:noMultiLvlLbl val="0"/>
      </c:catAx>
      <c:valAx>
        <c:axId val="51013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13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5.3948827000000001</c:v>
                </c:pt>
                <c:pt idx="1">
                  <c:v>5.9904630000000001</c:v>
                </c:pt>
                <c:pt idx="2">
                  <c:v>5.7865209999999996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257.5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138616"/>
        <c:axId val="510132736"/>
      </c:barChart>
      <c:catAx>
        <c:axId val="51013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132736"/>
        <c:crosses val="autoZero"/>
        <c:auto val="1"/>
        <c:lblAlgn val="ctr"/>
        <c:lblOffset val="100"/>
        <c:noMultiLvlLbl val="0"/>
      </c:catAx>
      <c:valAx>
        <c:axId val="510132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13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139008"/>
        <c:axId val="510135088"/>
      </c:barChart>
      <c:catAx>
        <c:axId val="51013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135088"/>
        <c:crosses val="autoZero"/>
        <c:auto val="1"/>
        <c:lblAlgn val="ctr"/>
        <c:lblOffset val="100"/>
        <c:noMultiLvlLbl val="0"/>
      </c:catAx>
      <c:valAx>
        <c:axId val="51013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13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77.900000000000006</c:v>
                </c:pt>
                <c:pt idx="1">
                  <c:v>7.8</c:v>
                </c:pt>
                <c:pt idx="2">
                  <c:v>14.3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134696"/>
        <c:axId val="510135480"/>
      </c:barChart>
      <c:catAx>
        <c:axId val="51013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135480"/>
        <c:crosses val="autoZero"/>
        <c:auto val="1"/>
        <c:lblAlgn val="ctr"/>
        <c:lblOffset val="100"/>
        <c:noMultiLvlLbl val="0"/>
      </c:catAx>
      <c:valAx>
        <c:axId val="51013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13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837.8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822832"/>
        <c:axId val="493829888"/>
      </c:barChart>
      <c:catAx>
        <c:axId val="49382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829888"/>
        <c:crosses val="autoZero"/>
        <c:auto val="1"/>
        <c:lblAlgn val="ctr"/>
        <c:lblOffset val="100"/>
        <c:noMultiLvlLbl val="0"/>
      </c:catAx>
      <c:valAx>
        <c:axId val="493829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82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826752"/>
        <c:axId val="493825968"/>
      </c:barChart>
      <c:catAx>
        <c:axId val="49382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825968"/>
        <c:crosses val="autoZero"/>
        <c:auto val="1"/>
        <c:lblAlgn val="ctr"/>
        <c:lblOffset val="100"/>
        <c:noMultiLvlLbl val="0"/>
      </c:catAx>
      <c:valAx>
        <c:axId val="493825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82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265.39999999999998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826360"/>
        <c:axId val="493823616"/>
      </c:barChart>
      <c:catAx>
        <c:axId val="49382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823616"/>
        <c:crosses val="autoZero"/>
        <c:auto val="1"/>
        <c:lblAlgn val="ctr"/>
        <c:lblOffset val="100"/>
        <c:noMultiLvlLbl val="0"/>
      </c:catAx>
      <c:valAx>
        <c:axId val="49382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82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546520"/>
        <c:axId val="514541424"/>
      </c:barChart>
      <c:catAx>
        <c:axId val="51454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541424"/>
        <c:crosses val="autoZero"/>
        <c:auto val="1"/>
        <c:lblAlgn val="ctr"/>
        <c:lblOffset val="100"/>
        <c:noMultiLvlLbl val="0"/>
      </c:catAx>
      <c:valAx>
        <c:axId val="514541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54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2517.9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824792"/>
        <c:axId val="493827144"/>
      </c:barChart>
      <c:catAx>
        <c:axId val="49382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827144"/>
        <c:crosses val="autoZero"/>
        <c:auto val="1"/>
        <c:lblAlgn val="ctr"/>
        <c:lblOffset val="100"/>
        <c:noMultiLvlLbl val="0"/>
      </c:catAx>
      <c:valAx>
        <c:axId val="49382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82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823224"/>
        <c:axId val="493822440"/>
      </c:barChart>
      <c:catAx>
        <c:axId val="49382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822440"/>
        <c:crosses val="autoZero"/>
        <c:auto val="1"/>
        <c:lblAlgn val="ctr"/>
        <c:lblOffset val="100"/>
        <c:noMultiLvlLbl val="0"/>
      </c:catAx>
      <c:valAx>
        <c:axId val="49382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82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827536"/>
        <c:axId val="493825576"/>
      </c:barChart>
      <c:catAx>
        <c:axId val="49382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825576"/>
        <c:crosses val="autoZero"/>
        <c:auto val="1"/>
        <c:lblAlgn val="ctr"/>
        <c:lblOffset val="100"/>
        <c:noMultiLvlLbl val="0"/>
      </c:catAx>
      <c:valAx>
        <c:axId val="493825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82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548872"/>
        <c:axId val="514550440"/>
      </c:barChart>
      <c:catAx>
        <c:axId val="514548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550440"/>
        <c:crosses val="autoZero"/>
        <c:auto val="1"/>
        <c:lblAlgn val="ctr"/>
        <c:lblOffset val="100"/>
        <c:noMultiLvlLbl val="0"/>
      </c:catAx>
      <c:valAx>
        <c:axId val="514550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54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549264"/>
        <c:axId val="514539464"/>
      </c:barChart>
      <c:catAx>
        <c:axId val="51454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539464"/>
        <c:crosses val="autoZero"/>
        <c:auto val="1"/>
        <c:lblAlgn val="ctr"/>
        <c:lblOffset val="100"/>
        <c:noMultiLvlLbl val="0"/>
      </c:catAx>
      <c:valAx>
        <c:axId val="514539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54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549656"/>
        <c:axId val="514540640"/>
      </c:barChart>
      <c:catAx>
        <c:axId val="514549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540640"/>
        <c:crosses val="autoZero"/>
        <c:auto val="1"/>
        <c:lblAlgn val="ctr"/>
        <c:lblOffset val="100"/>
        <c:noMultiLvlLbl val="0"/>
      </c:catAx>
      <c:valAx>
        <c:axId val="514540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549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542600"/>
        <c:axId val="514542992"/>
      </c:barChart>
      <c:catAx>
        <c:axId val="51454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542992"/>
        <c:crosses val="autoZero"/>
        <c:auto val="1"/>
        <c:lblAlgn val="ctr"/>
        <c:lblOffset val="100"/>
        <c:noMultiLvlLbl val="0"/>
      </c:catAx>
      <c:valAx>
        <c:axId val="514542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54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274.5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544168"/>
        <c:axId val="514545344"/>
      </c:barChart>
      <c:catAx>
        <c:axId val="51454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545344"/>
        <c:crosses val="autoZero"/>
        <c:auto val="1"/>
        <c:lblAlgn val="ctr"/>
        <c:lblOffset val="100"/>
        <c:noMultiLvlLbl val="0"/>
      </c:catAx>
      <c:valAx>
        <c:axId val="514545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54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546128"/>
        <c:axId val="514551224"/>
      </c:barChart>
      <c:catAx>
        <c:axId val="51454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551224"/>
        <c:crosses val="autoZero"/>
        <c:auto val="1"/>
        <c:lblAlgn val="ctr"/>
        <c:lblOffset val="100"/>
        <c:noMultiLvlLbl val="0"/>
      </c:catAx>
      <c:valAx>
        <c:axId val="514551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54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김경희, ID : H1900561)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10:52:29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7" t="s">
        <v>196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5" t="s">
        <v>55</v>
      </c>
      <c r="B4" s="75"/>
      <c r="C4" s="75"/>
      <c r="D4" s="46"/>
      <c r="E4" s="72" t="s">
        <v>197</v>
      </c>
      <c r="F4" s="73"/>
      <c r="G4" s="73"/>
      <c r="H4" s="74"/>
      <c r="I4" s="46"/>
      <c r="J4" s="72" t="s">
        <v>198</v>
      </c>
      <c r="K4" s="73"/>
      <c r="L4" s="74"/>
      <c r="M4" s="46"/>
      <c r="N4" s="75" t="s">
        <v>199</v>
      </c>
      <c r="O4" s="75"/>
      <c r="P4" s="75"/>
      <c r="Q4" s="75"/>
      <c r="R4" s="75"/>
      <c r="S4" s="75"/>
      <c r="T4" s="46"/>
      <c r="U4" s="75" t="s">
        <v>200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837.8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27.7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77.900000000000006</v>
      </c>
      <c r="G8" s="59">
        <f>'DRIs DATA 입력'!G8</f>
        <v>7.8</v>
      </c>
      <c r="H8" s="59">
        <f>'DRIs DATA 입력'!H8</f>
        <v>14.3</v>
      </c>
      <c r="I8" s="46"/>
      <c r="J8" s="59" t="s">
        <v>215</v>
      </c>
      <c r="K8" s="59">
        <f>'DRIs DATA 입력'!K8</f>
        <v>9.8000000000000007</v>
      </c>
      <c r="L8" s="59">
        <f>'DRIs DATA 입력'!L8</f>
        <v>10.1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6" t="s">
        <v>216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5" t="s">
        <v>217</v>
      </c>
      <c r="B14" s="75"/>
      <c r="C14" s="75"/>
      <c r="D14" s="75"/>
      <c r="E14" s="75"/>
      <c r="F14" s="75"/>
      <c r="G14" s="46"/>
      <c r="H14" s="75" t="s">
        <v>218</v>
      </c>
      <c r="I14" s="75"/>
      <c r="J14" s="75"/>
      <c r="K14" s="75"/>
      <c r="L14" s="75"/>
      <c r="M14" s="75"/>
      <c r="N14" s="46"/>
      <c r="O14" s="75" t="s">
        <v>219</v>
      </c>
      <c r="P14" s="75"/>
      <c r="Q14" s="75"/>
      <c r="R14" s="75"/>
      <c r="S14" s="75"/>
      <c r="T14" s="75"/>
      <c r="U14" s="46"/>
      <c r="V14" s="75" t="s">
        <v>220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257.5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113.6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6" t="s">
        <v>222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>
      <c r="A24" s="75" t="s">
        <v>223</v>
      </c>
      <c r="B24" s="75"/>
      <c r="C24" s="75"/>
      <c r="D24" s="75"/>
      <c r="E24" s="75"/>
      <c r="F24" s="75"/>
      <c r="G24" s="46"/>
      <c r="H24" s="75" t="s">
        <v>224</v>
      </c>
      <c r="I24" s="75"/>
      <c r="J24" s="75"/>
      <c r="K24" s="75"/>
      <c r="L24" s="75"/>
      <c r="M24" s="75"/>
      <c r="N24" s="46"/>
      <c r="O24" s="75" t="s">
        <v>225</v>
      </c>
      <c r="P24" s="75"/>
      <c r="Q24" s="75"/>
      <c r="R24" s="75"/>
      <c r="S24" s="75"/>
      <c r="T24" s="75"/>
      <c r="U24" s="46"/>
      <c r="V24" s="75" t="s">
        <v>226</v>
      </c>
      <c r="W24" s="75"/>
      <c r="X24" s="75"/>
      <c r="Y24" s="75"/>
      <c r="Z24" s="75"/>
      <c r="AA24" s="75"/>
      <c r="AB24" s="46"/>
      <c r="AC24" s="75" t="s">
        <v>227</v>
      </c>
      <c r="AD24" s="75"/>
      <c r="AE24" s="75"/>
      <c r="AF24" s="75"/>
      <c r="AG24" s="75"/>
      <c r="AH24" s="75"/>
      <c r="AI24" s="46"/>
      <c r="AJ24" s="75" t="s">
        <v>228</v>
      </c>
      <c r="AK24" s="75"/>
      <c r="AL24" s="75"/>
      <c r="AM24" s="75"/>
      <c r="AN24" s="75"/>
      <c r="AO24" s="75"/>
      <c r="AP24" s="46"/>
      <c r="AQ24" s="75" t="s">
        <v>229</v>
      </c>
      <c r="AR24" s="75"/>
      <c r="AS24" s="75"/>
      <c r="AT24" s="75"/>
      <c r="AU24" s="75"/>
      <c r="AV24" s="75"/>
      <c r="AW24" s="46"/>
      <c r="AX24" s="75" t="s">
        <v>230</v>
      </c>
      <c r="AY24" s="75"/>
      <c r="AZ24" s="75"/>
      <c r="BA24" s="75"/>
      <c r="BB24" s="75"/>
      <c r="BC24" s="75"/>
      <c r="BD24" s="46"/>
      <c r="BE24" s="75" t="s">
        <v>231</v>
      </c>
      <c r="BF24" s="75"/>
      <c r="BG24" s="75"/>
      <c r="BH24" s="75"/>
      <c r="BI24" s="75"/>
      <c r="BJ24" s="75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125.7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274.5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2.2000000000000002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6" t="s">
        <v>233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5" t="s">
        <v>234</v>
      </c>
      <c r="B34" s="75"/>
      <c r="C34" s="75"/>
      <c r="D34" s="75"/>
      <c r="E34" s="75"/>
      <c r="F34" s="75"/>
      <c r="G34" s="46"/>
      <c r="H34" s="75" t="s">
        <v>235</v>
      </c>
      <c r="I34" s="75"/>
      <c r="J34" s="75"/>
      <c r="K34" s="75"/>
      <c r="L34" s="75"/>
      <c r="M34" s="75"/>
      <c r="N34" s="46"/>
      <c r="O34" s="75" t="s">
        <v>236</v>
      </c>
      <c r="P34" s="75"/>
      <c r="Q34" s="75"/>
      <c r="R34" s="75"/>
      <c r="S34" s="75"/>
      <c r="T34" s="75"/>
      <c r="U34" s="46"/>
      <c r="V34" s="75" t="s">
        <v>237</v>
      </c>
      <c r="W34" s="75"/>
      <c r="X34" s="75"/>
      <c r="Y34" s="75"/>
      <c r="Z34" s="75"/>
      <c r="AA34" s="75"/>
      <c r="AB34" s="46"/>
      <c r="AC34" s="75" t="s">
        <v>238</v>
      </c>
      <c r="AD34" s="75"/>
      <c r="AE34" s="75"/>
      <c r="AF34" s="75"/>
      <c r="AG34" s="75"/>
      <c r="AH34" s="75"/>
      <c r="AI34" s="46"/>
      <c r="AJ34" s="75" t="s">
        <v>239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265.39999999999998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535.79999999999995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2517.9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1914.8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84.9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65.5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6" t="s">
        <v>240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>
      <c r="A44" s="75" t="s">
        <v>241</v>
      </c>
      <c r="B44" s="75"/>
      <c r="C44" s="75"/>
      <c r="D44" s="75"/>
      <c r="E44" s="75"/>
      <c r="F44" s="75"/>
      <c r="G44" s="46"/>
      <c r="H44" s="75" t="s">
        <v>242</v>
      </c>
      <c r="I44" s="75"/>
      <c r="J44" s="75"/>
      <c r="K44" s="75"/>
      <c r="L44" s="75"/>
      <c r="M44" s="75"/>
      <c r="N44" s="46"/>
      <c r="O44" s="75" t="s">
        <v>243</v>
      </c>
      <c r="P44" s="75"/>
      <c r="Q44" s="75"/>
      <c r="R44" s="75"/>
      <c r="S44" s="75"/>
      <c r="T44" s="75"/>
      <c r="U44" s="46"/>
      <c r="V44" s="75" t="s">
        <v>244</v>
      </c>
      <c r="W44" s="75"/>
      <c r="X44" s="75"/>
      <c r="Y44" s="75"/>
      <c r="Z44" s="75"/>
      <c r="AA44" s="75"/>
      <c r="AB44" s="46"/>
      <c r="AC44" s="75" t="s">
        <v>245</v>
      </c>
      <c r="AD44" s="75"/>
      <c r="AE44" s="75"/>
      <c r="AF44" s="75"/>
      <c r="AG44" s="75"/>
      <c r="AH44" s="75"/>
      <c r="AI44" s="46"/>
      <c r="AJ44" s="75" t="s">
        <v>246</v>
      </c>
      <c r="AK44" s="75"/>
      <c r="AL44" s="75"/>
      <c r="AM44" s="75"/>
      <c r="AN44" s="75"/>
      <c r="AO44" s="75"/>
      <c r="AP44" s="46"/>
      <c r="AQ44" s="75" t="s">
        <v>247</v>
      </c>
      <c r="AR44" s="75"/>
      <c r="AS44" s="75"/>
      <c r="AT44" s="75"/>
      <c r="AU44" s="75"/>
      <c r="AV44" s="75"/>
      <c r="AW44" s="46"/>
      <c r="AX44" s="75" t="s">
        <v>248</v>
      </c>
      <c r="AY44" s="75"/>
      <c r="AZ44" s="75"/>
      <c r="BA44" s="75"/>
      <c r="BB44" s="75"/>
      <c r="BC44" s="75"/>
      <c r="BD44" s="46"/>
      <c r="BE44" s="75" t="s">
        <v>249</v>
      </c>
      <c r="BF44" s="75"/>
      <c r="BG44" s="75"/>
      <c r="BH44" s="75"/>
      <c r="BI44" s="75"/>
      <c r="BJ44" s="75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813.2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125.6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29.8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2" sqref="J52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277</v>
      </c>
      <c r="G1" s="64" t="s">
        <v>278</v>
      </c>
      <c r="H1" s="63" t="s">
        <v>279</v>
      </c>
    </row>
    <row r="3" spans="1:27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>
      <c r="A4" s="67" t="s">
        <v>55</v>
      </c>
      <c r="B4" s="67"/>
      <c r="C4" s="67"/>
      <c r="E4" s="69" t="s">
        <v>197</v>
      </c>
      <c r="F4" s="70"/>
      <c r="G4" s="70"/>
      <c r="H4" s="71"/>
      <c r="J4" s="69" t="s">
        <v>198</v>
      </c>
      <c r="K4" s="70"/>
      <c r="L4" s="71"/>
      <c r="N4" s="67" t="s">
        <v>199</v>
      </c>
      <c r="O4" s="67"/>
      <c r="P4" s="67"/>
      <c r="Q4" s="67"/>
      <c r="R4" s="67"/>
      <c r="S4" s="67"/>
      <c r="U4" s="67" t="s">
        <v>200</v>
      </c>
      <c r="V4" s="67"/>
      <c r="W4" s="67"/>
      <c r="X4" s="67"/>
      <c r="Y4" s="67"/>
      <c r="Z4" s="67"/>
    </row>
    <row r="5" spans="1:27">
      <c r="A5" s="67"/>
      <c r="B5" s="67" t="s">
        <v>201</v>
      </c>
      <c r="C5" s="67" t="s">
        <v>202</v>
      </c>
      <c r="E5" s="67"/>
      <c r="F5" s="67" t="s">
        <v>203</v>
      </c>
      <c r="G5" s="67" t="s">
        <v>204</v>
      </c>
      <c r="H5" s="67" t="s">
        <v>199</v>
      </c>
      <c r="J5" s="67"/>
      <c r="K5" s="67" t="s">
        <v>205</v>
      </c>
      <c r="L5" s="67" t="s">
        <v>206</v>
      </c>
      <c r="N5" s="67"/>
      <c r="O5" s="67" t="s">
        <v>207</v>
      </c>
      <c r="P5" s="67" t="s">
        <v>208</v>
      </c>
      <c r="Q5" s="67" t="s">
        <v>209</v>
      </c>
      <c r="R5" s="67" t="s">
        <v>210</v>
      </c>
      <c r="S5" s="67" t="s">
        <v>202</v>
      </c>
      <c r="U5" s="67"/>
      <c r="V5" s="67" t="s">
        <v>207</v>
      </c>
      <c r="W5" s="67" t="s">
        <v>208</v>
      </c>
      <c r="X5" s="67" t="s">
        <v>209</v>
      </c>
      <c r="Y5" s="67" t="s">
        <v>210</v>
      </c>
      <c r="Z5" s="67" t="s">
        <v>202</v>
      </c>
    </row>
    <row r="6" spans="1:27">
      <c r="A6" s="67" t="s">
        <v>55</v>
      </c>
      <c r="B6" s="67">
        <v>2140</v>
      </c>
      <c r="C6" s="67">
        <v>837.8</v>
      </c>
      <c r="E6" s="67" t="s">
        <v>211</v>
      </c>
      <c r="F6" s="67">
        <v>55</v>
      </c>
      <c r="G6" s="67">
        <v>15</v>
      </c>
      <c r="H6" s="67">
        <v>7</v>
      </c>
      <c r="J6" s="67" t="s">
        <v>211</v>
      </c>
      <c r="K6" s="67">
        <v>0.1</v>
      </c>
      <c r="L6" s="67">
        <v>4</v>
      </c>
      <c r="N6" s="67" t="s">
        <v>212</v>
      </c>
      <c r="O6" s="67">
        <v>60</v>
      </c>
      <c r="P6" s="67">
        <v>75</v>
      </c>
      <c r="Q6" s="67">
        <v>0</v>
      </c>
      <c r="R6" s="67">
        <v>0</v>
      </c>
      <c r="S6" s="67">
        <v>27.7</v>
      </c>
      <c r="U6" s="67" t="s">
        <v>213</v>
      </c>
      <c r="V6" s="67">
        <v>0</v>
      </c>
      <c r="W6" s="67">
        <v>5</v>
      </c>
      <c r="X6" s="67">
        <v>20</v>
      </c>
      <c r="Y6" s="67">
        <v>0</v>
      </c>
      <c r="Z6" s="67">
        <v>13.5</v>
      </c>
    </row>
    <row r="7" spans="1:27">
      <c r="E7" s="67" t="s">
        <v>214</v>
      </c>
      <c r="F7" s="67">
        <v>65</v>
      </c>
      <c r="G7" s="67">
        <v>30</v>
      </c>
      <c r="H7" s="67">
        <v>20</v>
      </c>
      <c r="J7" s="67" t="s">
        <v>214</v>
      </c>
      <c r="K7" s="67">
        <v>1</v>
      </c>
      <c r="L7" s="67">
        <v>10</v>
      </c>
    </row>
    <row r="8" spans="1:27">
      <c r="E8" s="67" t="s">
        <v>215</v>
      </c>
      <c r="F8" s="67">
        <v>77.900000000000006</v>
      </c>
      <c r="G8" s="67">
        <v>7.8</v>
      </c>
      <c r="H8" s="67">
        <v>14.3</v>
      </c>
      <c r="J8" s="67" t="s">
        <v>215</v>
      </c>
      <c r="K8" s="67">
        <v>9.8000000000000007</v>
      </c>
      <c r="L8" s="67">
        <v>10.1</v>
      </c>
    </row>
    <row r="13" spans="1:27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>
      <c r="A14" s="67" t="s">
        <v>217</v>
      </c>
      <c r="B14" s="67"/>
      <c r="C14" s="67"/>
      <c r="D14" s="67"/>
      <c r="E14" s="67"/>
      <c r="F14" s="67"/>
      <c r="H14" s="67" t="s">
        <v>218</v>
      </c>
      <c r="I14" s="67"/>
      <c r="J14" s="67"/>
      <c r="K14" s="67"/>
      <c r="L14" s="67"/>
      <c r="M14" s="67"/>
      <c r="O14" s="67" t="s">
        <v>219</v>
      </c>
      <c r="P14" s="67"/>
      <c r="Q14" s="67"/>
      <c r="R14" s="67"/>
      <c r="S14" s="67"/>
      <c r="T14" s="67"/>
      <c r="V14" s="67" t="s">
        <v>220</v>
      </c>
      <c r="W14" s="67"/>
      <c r="X14" s="67"/>
      <c r="Y14" s="67"/>
      <c r="Z14" s="67"/>
      <c r="AA14" s="67"/>
    </row>
    <row r="15" spans="1:27">
      <c r="A15" s="67"/>
      <c r="B15" s="67" t="s">
        <v>207</v>
      </c>
      <c r="C15" s="67" t="s">
        <v>208</v>
      </c>
      <c r="D15" s="67" t="s">
        <v>209</v>
      </c>
      <c r="E15" s="67" t="s">
        <v>210</v>
      </c>
      <c r="F15" s="67" t="s">
        <v>202</v>
      </c>
      <c r="H15" s="67"/>
      <c r="I15" s="67" t="s">
        <v>207</v>
      </c>
      <c r="J15" s="67" t="s">
        <v>208</v>
      </c>
      <c r="K15" s="67" t="s">
        <v>209</v>
      </c>
      <c r="L15" s="67" t="s">
        <v>210</v>
      </c>
      <c r="M15" s="67" t="s">
        <v>202</v>
      </c>
      <c r="O15" s="67"/>
      <c r="P15" s="67" t="s">
        <v>207</v>
      </c>
      <c r="Q15" s="67" t="s">
        <v>208</v>
      </c>
      <c r="R15" s="67" t="s">
        <v>209</v>
      </c>
      <c r="S15" s="67" t="s">
        <v>210</v>
      </c>
      <c r="T15" s="67" t="s">
        <v>202</v>
      </c>
      <c r="V15" s="67"/>
      <c r="W15" s="67" t="s">
        <v>207</v>
      </c>
      <c r="X15" s="67" t="s">
        <v>208</v>
      </c>
      <c r="Y15" s="67" t="s">
        <v>209</v>
      </c>
      <c r="Z15" s="67" t="s">
        <v>210</v>
      </c>
      <c r="AA15" s="67" t="s">
        <v>202</v>
      </c>
    </row>
    <row r="16" spans="1:27">
      <c r="A16" s="67" t="s">
        <v>221</v>
      </c>
      <c r="B16" s="67">
        <v>780</v>
      </c>
      <c r="C16" s="67">
        <v>1090</v>
      </c>
      <c r="D16" s="67">
        <v>0</v>
      </c>
      <c r="E16" s="67">
        <v>3000</v>
      </c>
      <c r="F16" s="67">
        <v>257.5</v>
      </c>
      <c r="H16" s="67" t="s">
        <v>3</v>
      </c>
      <c r="I16" s="67">
        <v>0</v>
      </c>
      <c r="J16" s="67">
        <v>0</v>
      </c>
      <c r="K16" s="67">
        <v>15</v>
      </c>
      <c r="L16" s="67">
        <v>540</v>
      </c>
      <c r="M16" s="67">
        <v>9.9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1.4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113.6</v>
      </c>
    </row>
    <row r="23" spans="1:62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223</v>
      </c>
      <c r="B24" s="67"/>
      <c r="C24" s="67"/>
      <c r="D24" s="67"/>
      <c r="E24" s="67"/>
      <c r="F24" s="67"/>
      <c r="H24" s="67" t="s">
        <v>224</v>
      </c>
      <c r="I24" s="67"/>
      <c r="J24" s="67"/>
      <c r="K24" s="67"/>
      <c r="L24" s="67"/>
      <c r="M24" s="67"/>
      <c r="O24" s="67" t="s">
        <v>225</v>
      </c>
      <c r="P24" s="67"/>
      <c r="Q24" s="67"/>
      <c r="R24" s="67"/>
      <c r="S24" s="67"/>
      <c r="T24" s="67"/>
      <c r="V24" s="67" t="s">
        <v>226</v>
      </c>
      <c r="W24" s="67"/>
      <c r="X24" s="67"/>
      <c r="Y24" s="67"/>
      <c r="Z24" s="67"/>
      <c r="AA24" s="67"/>
      <c r="AC24" s="67" t="s">
        <v>227</v>
      </c>
      <c r="AD24" s="67"/>
      <c r="AE24" s="67"/>
      <c r="AF24" s="67"/>
      <c r="AG24" s="67"/>
      <c r="AH24" s="67"/>
      <c r="AJ24" s="67" t="s">
        <v>228</v>
      </c>
      <c r="AK24" s="67"/>
      <c r="AL24" s="67"/>
      <c r="AM24" s="67"/>
      <c r="AN24" s="67"/>
      <c r="AO24" s="67"/>
      <c r="AQ24" s="67" t="s">
        <v>229</v>
      </c>
      <c r="AR24" s="67"/>
      <c r="AS24" s="67"/>
      <c r="AT24" s="67"/>
      <c r="AU24" s="67"/>
      <c r="AV24" s="67"/>
      <c r="AX24" s="67" t="s">
        <v>230</v>
      </c>
      <c r="AY24" s="67"/>
      <c r="AZ24" s="67"/>
      <c r="BA24" s="67"/>
      <c r="BB24" s="67"/>
      <c r="BC24" s="67"/>
      <c r="BE24" s="67" t="s">
        <v>231</v>
      </c>
      <c r="BF24" s="67"/>
      <c r="BG24" s="67"/>
      <c r="BH24" s="67"/>
      <c r="BI24" s="67"/>
      <c r="BJ24" s="67"/>
    </row>
    <row r="25" spans="1:62">
      <c r="A25" s="67"/>
      <c r="B25" s="67" t="s">
        <v>207</v>
      </c>
      <c r="C25" s="67" t="s">
        <v>208</v>
      </c>
      <c r="D25" s="67" t="s">
        <v>209</v>
      </c>
      <c r="E25" s="67" t="s">
        <v>210</v>
      </c>
      <c r="F25" s="67" t="s">
        <v>202</v>
      </c>
      <c r="H25" s="67"/>
      <c r="I25" s="67" t="s">
        <v>207</v>
      </c>
      <c r="J25" s="67" t="s">
        <v>208</v>
      </c>
      <c r="K25" s="67" t="s">
        <v>209</v>
      </c>
      <c r="L25" s="67" t="s">
        <v>210</v>
      </c>
      <c r="M25" s="67" t="s">
        <v>202</v>
      </c>
      <c r="O25" s="67"/>
      <c r="P25" s="67" t="s">
        <v>207</v>
      </c>
      <c r="Q25" s="67" t="s">
        <v>208</v>
      </c>
      <c r="R25" s="67" t="s">
        <v>209</v>
      </c>
      <c r="S25" s="67" t="s">
        <v>210</v>
      </c>
      <c r="T25" s="67" t="s">
        <v>202</v>
      </c>
      <c r="V25" s="67"/>
      <c r="W25" s="67" t="s">
        <v>207</v>
      </c>
      <c r="X25" s="67" t="s">
        <v>208</v>
      </c>
      <c r="Y25" s="67" t="s">
        <v>209</v>
      </c>
      <c r="Z25" s="67" t="s">
        <v>210</v>
      </c>
      <c r="AA25" s="67" t="s">
        <v>202</v>
      </c>
      <c r="AC25" s="67"/>
      <c r="AD25" s="67" t="s">
        <v>207</v>
      </c>
      <c r="AE25" s="67" t="s">
        <v>208</v>
      </c>
      <c r="AF25" s="67" t="s">
        <v>209</v>
      </c>
      <c r="AG25" s="67" t="s">
        <v>210</v>
      </c>
      <c r="AH25" s="67" t="s">
        <v>202</v>
      </c>
      <c r="AJ25" s="67"/>
      <c r="AK25" s="67" t="s">
        <v>207</v>
      </c>
      <c r="AL25" s="67" t="s">
        <v>208</v>
      </c>
      <c r="AM25" s="67" t="s">
        <v>209</v>
      </c>
      <c r="AN25" s="67" t="s">
        <v>210</v>
      </c>
      <c r="AO25" s="67" t="s">
        <v>202</v>
      </c>
      <c r="AQ25" s="67"/>
      <c r="AR25" s="67" t="s">
        <v>207</v>
      </c>
      <c r="AS25" s="67" t="s">
        <v>208</v>
      </c>
      <c r="AT25" s="67" t="s">
        <v>209</v>
      </c>
      <c r="AU25" s="67" t="s">
        <v>210</v>
      </c>
      <c r="AV25" s="67" t="s">
        <v>202</v>
      </c>
      <c r="AX25" s="67"/>
      <c r="AY25" s="67" t="s">
        <v>207</v>
      </c>
      <c r="AZ25" s="67" t="s">
        <v>208</v>
      </c>
      <c r="BA25" s="67" t="s">
        <v>209</v>
      </c>
      <c r="BB25" s="67" t="s">
        <v>210</v>
      </c>
      <c r="BC25" s="67" t="s">
        <v>202</v>
      </c>
      <c r="BE25" s="67"/>
      <c r="BF25" s="67" t="s">
        <v>207</v>
      </c>
      <c r="BG25" s="67" t="s">
        <v>208</v>
      </c>
      <c r="BH25" s="67" t="s">
        <v>209</v>
      </c>
      <c r="BI25" s="67" t="s">
        <v>210</v>
      </c>
      <c r="BJ25" s="67" t="s">
        <v>202</v>
      </c>
    </row>
    <row r="26" spans="1:62">
      <c r="A26" s="67" t="s">
        <v>8</v>
      </c>
      <c r="B26" s="67">
        <v>110</v>
      </c>
      <c r="C26" s="67">
        <v>140</v>
      </c>
      <c r="D26" s="67">
        <v>0</v>
      </c>
      <c r="E26" s="67">
        <v>2000</v>
      </c>
      <c r="F26" s="67">
        <v>125.7</v>
      </c>
      <c r="H26" s="67" t="s">
        <v>9</v>
      </c>
      <c r="I26" s="67">
        <v>1.2</v>
      </c>
      <c r="J26" s="67">
        <v>1.5</v>
      </c>
      <c r="K26" s="67">
        <v>0</v>
      </c>
      <c r="L26" s="67">
        <v>0</v>
      </c>
      <c r="M26" s="67">
        <v>0.8</v>
      </c>
      <c r="O26" s="67" t="s">
        <v>10</v>
      </c>
      <c r="P26" s="67">
        <v>1.4</v>
      </c>
      <c r="Q26" s="67">
        <v>1.7</v>
      </c>
      <c r="R26" s="67">
        <v>0</v>
      </c>
      <c r="S26" s="67">
        <v>0</v>
      </c>
      <c r="T26" s="67">
        <v>0.6</v>
      </c>
      <c r="V26" s="67" t="s">
        <v>11</v>
      </c>
      <c r="W26" s="67">
        <v>13</v>
      </c>
      <c r="X26" s="67">
        <v>17</v>
      </c>
      <c r="Y26" s="67">
        <v>0</v>
      </c>
      <c r="Z26" s="67">
        <v>35</v>
      </c>
      <c r="AA26" s="67">
        <v>8.1</v>
      </c>
      <c r="AC26" s="67" t="s">
        <v>12</v>
      </c>
      <c r="AD26" s="67">
        <v>1.9</v>
      </c>
      <c r="AE26" s="67">
        <v>2.2000000000000002</v>
      </c>
      <c r="AF26" s="67">
        <v>0</v>
      </c>
      <c r="AG26" s="67">
        <v>100</v>
      </c>
      <c r="AH26" s="67">
        <v>1.2</v>
      </c>
      <c r="AJ26" s="67" t="s">
        <v>232</v>
      </c>
      <c r="AK26" s="67">
        <v>450</v>
      </c>
      <c r="AL26" s="67">
        <v>550</v>
      </c>
      <c r="AM26" s="67">
        <v>0</v>
      </c>
      <c r="AN26" s="67">
        <v>1000</v>
      </c>
      <c r="AO26" s="67">
        <v>274.5</v>
      </c>
      <c r="AQ26" s="67" t="s">
        <v>13</v>
      </c>
      <c r="AR26" s="67">
        <v>2.2999999999999998</v>
      </c>
      <c r="AS26" s="67">
        <v>2.8</v>
      </c>
      <c r="AT26" s="67">
        <v>0</v>
      </c>
      <c r="AU26" s="67">
        <v>0</v>
      </c>
      <c r="AV26" s="67">
        <v>3.6</v>
      </c>
      <c r="AX26" s="67" t="s">
        <v>14</v>
      </c>
      <c r="AY26" s="67">
        <v>0</v>
      </c>
      <c r="AZ26" s="67">
        <v>2</v>
      </c>
      <c r="BA26" s="67">
        <v>5</v>
      </c>
      <c r="BB26" s="67">
        <v>0</v>
      </c>
      <c r="BC26" s="67">
        <v>1.2</v>
      </c>
      <c r="BE26" s="67" t="s">
        <v>15</v>
      </c>
      <c r="BF26" s="67">
        <v>0</v>
      </c>
      <c r="BG26" s="67">
        <v>5</v>
      </c>
      <c r="BH26" s="67">
        <v>30</v>
      </c>
      <c r="BI26" s="67">
        <v>0</v>
      </c>
      <c r="BJ26" s="67">
        <v>2.2000000000000002</v>
      </c>
    </row>
    <row r="33" spans="1:68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7" t="s">
        <v>234</v>
      </c>
      <c r="B34" s="67"/>
      <c r="C34" s="67"/>
      <c r="D34" s="67"/>
      <c r="E34" s="67"/>
      <c r="F34" s="67"/>
      <c r="H34" s="67" t="s">
        <v>235</v>
      </c>
      <c r="I34" s="67"/>
      <c r="J34" s="67"/>
      <c r="K34" s="67"/>
      <c r="L34" s="67"/>
      <c r="M34" s="67"/>
      <c r="O34" s="67" t="s">
        <v>236</v>
      </c>
      <c r="P34" s="67"/>
      <c r="Q34" s="67"/>
      <c r="R34" s="67"/>
      <c r="S34" s="67"/>
      <c r="T34" s="67"/>
      <c r="V34" s="67" t="s">
        <v>237</v>
      </c>
      <c r="W34" s="67"/>
      <c r="X34" s="67"/>
      <c r="Y34" s="67"/>
      <c r="Z34" s="67"/>
      <c r="AA34" s="67"/>
      <c r="AC34" s="67" t="s">
        <v>238</v>
      </c>
      <c r="AD34" s="67"/>
      <c r="AE34" s="67"/>
      <c r="AF34" s="67"/>
      <c r="AG34" s="67"/>
      <c r="AH34" s="67"/>
      <c r="AJ34" s="67" t="s">
        <v>239</v>
      </c>
      <c r="AK34" s="67"/>
      <c r="AL34" s="67"/>
      <c r="AM34" s="67"/>
      <c r="AN34" s="67"/>
      <c r="AO34" s="67"/>
    </row>
    <row r="35" spans="1:68">
      <c r="A35" s="67"/>
      <c r="B35" s="67" t="s">
        <v>207</v>
      </c>
      <c r="C35" s="67" t="s">
        <v>208</v>
      </c>
      <c r="D35" s="67" t="s">
        <v>209</v>
      </c>
      <c r="E35" s="67" t="s">
        <v>210</v>
      </c>
      <c r="F35" s="67" t="s">
        <v>202</v>
      </c>
      <c r="H35" s="67"/>
      <c r="I35" s="67" t="s">
        <v>207</v>
      </c>
      <c r="J35" s="67" t="s">
        <v>208</v>
      </c>
      <c r="K35" s="67" t="s">
        <v>209</v>
      </c>
      <c r="L35" s="67" t="s">
        <v>210</v>
      </c>
      <c r="M35" s="67" t="s">
        <v>202</v>
      </c>
      <c r="O35" s="67"/>
      <c r="P35" s="67" t="s">
        <v>207</v>
      </c>
      <c r="Q35" s="67" t="s">
        <v>208</v>
      </c>
      <c r="R35" s="67" t="s">
        <v>209</v>
      </c>
      <c r="S35" s="67" t="s">
        <v>210</v>
      </c>
      <c r="T35" s="67" t="s">
        <v>202</v>
      </c>
      <c r="V35" s="67"/>
      <c r="W35" s="67" t="s">
        <v>207</v>
      </c>
      <c r="X35" s="67" t="s">
        <v>208</v>
      </c>
      <c r="Y35" s="67" t="s">
        <v>209</v>
      </c>
      <c r="Z35" s="67" t="s">
        <v>210</v>
      </c>
      <c r="AA35" s="67" t="s">
        <v>202</v>
      </c>
      <c r="AC35" s="67"/>
      <c r="AD35" s="67" t="s">
        <v>207</v>
      </c>
      <c r="AE35" s="67" t="s">
        <v>208</v>
      </c>
      <c r="AF35" s="67" t="s">
        <v>209</v>
      </c>
      <c r="AG35" s="67" t="s">
        <v>210</v>
      </c>
      <c r="AH35" s="67" t="s">
        <v>202</v>
      </c>
      <c r="AJ35" s="67"/>
      <c r="AK35" s="67" t="s">
        <v>207</v>
      </c>
      <c r="AL35" s="67" t="s">
        <v>208</v>
      </c>
      <c r="AM35" s="67" t="s">
        <v>209</v>
      </c>
      <c r="AN35" s="67" t="s">
        <v>210</v>
      </c>
      <c r="AO35" s="67" t="s">
        <v>202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2500</v>
      </c>
      <c r="F36" s="67">
        <v>265.39999999999998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535.79999999999995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2517.9</v>
      </c>
      <c r="V36" s="67" t="s">
        <v>20</v>
      </c>
      <c r="W36" s="67">
        <v>0</v>
      </c>
      <c r="X36" s="67">
        <v>0</v>
      </c>
      <c r="Y36" s="67">
        <v>3900</v>
      </c>
      <c r="Z36" s="67">
        <v>0</v>
      </c>
      <c r="AA36" s="67">
        <v>1914.8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84.9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65.5</v>
      </c>
    </row>
    <row r="43" spans="1:68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>
      <c r="A44" s="67" t="s">
        <v>241</v>
      </c>
      <c r="B44" s="67"/>
      <c r="C44" s="67"/>
      <c r="D44" s="67"/>
      <c r="E44" s="67"/>
      <c r="F44" s="67"/>
      <c r="H44" s="67" t="s">
        <v>242</v>
      </c>
      <c r="I44" s="67"/>
      <c r="J44" s="67"/>
      <c r="K44" s="67"/>
      <c r="L44" s="67"/>
      <c r="M44" s="67"/>
      <c r="O44" s="67" t="s">
        <v>243</v>
      </c>
      <c r="P44" s="67"/>
      <c r="Q44" s="67"/>
      <c r="R44" s="67"/>
      <c r="S44" s="67"/>
      <c r="T44" s="67"/>
      <c r="V44" s="67" t="s">
        <v>244</v>
      </c>
      <c r="W44" s="67"/>
      <c r="X44" s="67"/>
      <c r="Y44" s="67"/>
      <c r="Z44" s="67"/>
      <c r="AA44" s="67"/>
      <c r="AC44" s="67" t="s">
        <v>245</v>
      </c>
      <c r="AD44" s="67"/>
      <c r="AE44" s="67"/>
      <c r="AF44" s="67"/>
      <c r="AG44" s="67"/>
      <c r="AH44" s="67"/>
      <c r="AJ44" s="67" t="s">
        <v>246</v>
      </c>
      <c r="AK44" s="67"/>
      <c r="AL44" s="67"/>
      <c r="AM44" s="67"/>
      <c r="AN44" s="67"/>
      <c r="AO44" s="67"/>
      <c r="AQ44" s="67" t="s">
        <v>247</v>
      </c>
      <c r="AR44" s="67"/>
      <c r="AS44" s="67"/>
      <c r="AT44" s="67"/>
      <c r="AU44" s="67"/>
      <c r="AV44" s="67"/>
      <c r="AX44" s="67" t="s">
        <v>248</v>
      </c>
      <c r="AY44" s="67"/>
      <c r="AZ44" s="67"/>
      <c r="BA44" s="67"/>
      <c r="BB44" s="67"/>
      <c r="BC44" s="67"/>
      <c r="BE44" s="67" t="s">
        <v>249</v>
      </c>
      <c r="BF44" s="67"/>
      <c r="BG44" s="67"/>
      <c r="BH44" s="67"/>
      <c r="BI44" s="67"/>
      <c r="BJ44" s="67"/>
    </row>
    <row r="45" spans="1:68">
      <c r="A45" s="67"/>
      <c r="B45" s="67" t="s">
        <v>207</v>
      </c>
      <c r="C45" s="67" t="s">
        <v>208</v>
      </c>
      <c r="D45" s="67" t="s">
        <v>209</v>
      </c>
      <c r="E45" s="67" t="s">
        <v>210</v>
      </c>
      <c r="F45" s="67" t="s">
        <v>202</v>
      </c>
      <c r="H45" s="67"/>
      <c r="I45" s="67" t="s">
        <v>207</v>
      </c>
      <c r="J45" s="67" t="s">
        <v>208</v>
      </c>
      <c r="K45" s="67" t="s">
        <v>209</v>
      </c>
      <c r="L45" s="67" t="s">
        <v>210</v>
      </c>
      <c r="M45" s="67" t="s">
        <v>202</v>
      </c>
      <c r="O45" s="67"/>
      <c r="P45" s="67" t="s">
        <v>207</v>
      </c>
      <c r="Q45" s="67" t="s">
        <v>208</v>
      </c>
      <c r="R45" s="67" t="s">
        <v>209</v>
      </c>
      <c r="S45" s="67" t="s">
        <v>210</v>
      </c>
      <c r="T45" s="67" t="s">
        <v>202</v>
      </c>
      <c r="V45" s="67"/>
      <c r="W45" s="67" t="s">
        <v>207</v>
      </c>
      <c r="X45" s="67" t="s">
        <v>208</v>
      </c>
      <c r="Y45" s="67" t="s">
        <v>209</v>
      </c>
      <c r="Z45" s="67" t="s">
        <v>210</v>
      </c>
      <c r="AA45" s="67" t="s">
        <v>202</v>
      </c>
      <c r="AC45" s="67"/>
      <c r="AD45" s="67" t="s">
        <v>207</v>
      </c>
      <c r="AE45" s="67" t="s">
        <v>208</v>
      </c>
      <c r="AF45" s="67" t="s">
        <v>209</v>
      </c>
      <c r="AG45" s="67" t="s">
        <v>210</v>
      </c>
      <c r="AH45" s="67" t="s">
        <v>202</v>
      </c>
      <c r="AJ45" s="67"/>
      <c r="AK45" s="67" t="s">
        <v>207</v>
      </c>
      <c r="AL45" s="67" t="s">
        <v>208</v>
      </c>
      <c r="AM45" s="67" t="s">
        <v>209</v>
      </c>
      <c r="AN45" s="67" t="s">
        <v>210</v>
      </c>
      <c r="AO45" s="67" t="s">
        <v>202</v>
      </c>
      <c r="AQ45" s="67"/>
      <c r="AR45" s="67" t="s">
        <v>207</v>
      </c>
      <c r="AS45" s="67" t="s">
        <v>208</v>
      </c>
      <c r="AT45" s="67" t="s">
        <v>209</v>
      </c>
      <c r="AU45" s="67" t="s">
        <v>210</v>
      </c>
      <c r="AV45" s="67" t="s">
        <v>202</v>
      </c>
      <c r="AX45" s="67"/>
      <c r="AY45" s="67" t="s">
        <v>207</v>
      </c>
      <c r="AZ45" s="67" t="s">
        <v>208</v>
      </c>
      <c r="BA45" s="67" t="s">
        <v>209</v>
      </c>
      <c r="BB45" s="67" t="s">
        <v>210</v>
      </c>
      <c r="BC45" s="67" t="s">
        <v>202</v>
      </c>
      <c r="BE45" s="67"/>
      <c r="BF45" s="67" t="s">
        <v>207</v>
      </c>
      <c r="BG45" s="67" t="s">
        <v>208</v>
      </c>
      <c r="BH45" s="67" t="s">
        <v>209</v>
      </c>
      <c r="BI45" s="67" t="s">
        <v>210</v>
      </c>
      <c r="BJ45" s="67" t="s">
        <v>202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6.9</v>
      </c>
      <c r="H46" s="67" t="s">
        <v>24</v>
      </c>
      <c r="I46" s="67">
        <v>10</v>
      </c>
      <c r="J46" s="67">
        <v>12</v>
      </c>
      <c r="K46" s="67">
        <v>0</v>
      </c>
      <c r="L46" s="67">
        <v>35</v>
      </c>
      <c r="M46" s="67">
        <v>4.7</v>
      </c>
      <c r="O46" s="67" t="s">
        <v>250</v>
      </c>
      <c r="P46" s="67">
        <v>970</v>
      </c>
      <c r="Q46" s="67">
        <v>800</v>
      </c>
      <c r="R46" s="67">
        <v>480</v>
      </c>
      <c r="S46" s="67">
        <v>10000</v>
      </c>
      <c r="T46" s="67">
        <v>813.2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0.1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1.5</v>
      </c>
      <c r="AJ46" s="67" t="s">
        <v>26</v>
      </c>
      <c r="AK46" s="67">
        <v>225</v>
      </c>
      <c r="AL46" s="67">
        <v>340</v>
      </c>
      <c r="AM46" s="67">
        <v>0</v>
      </c>
      <c r="AN46" s="67">
        <v>2400</v>
      </c>
      <c r="AO46" s="67">
        <v>125.6</v>
      </c>
      <c r="AQ46" s="67" t="s">
        <v>27</v>
      </c>
      <c r="AR46" s="67">
        <v>59</v>
      </c>
      <c r="AS46" s="67">
        <v>70</v>
      </c>
      <c r="AT46" s="67">
        <v>0</v>
      </c>
      <c r="AU46" s="67">
        <v>400</v>
      </c>
      <c r="AV46" s="67">
        <v>29.8</v>
      </c>
      <c r="AX46" s="67" t="s">
        <v>251</v>
      </c>
      <c r="AY46" s="67"/>
      <c r="AZ46" s="67"/>
      <c r="BA46" s="67"/>
      <c r="BB46" s="67"/>
      <c r="BC46" s="67"/>
      <c r="BE46" s="67" t="s">
        <v>252</v>
      </c>
      <c r="BF46" s="67"/>
      <c r="BG46" s="67"/>
      <c r="BH46" s="67"/>
      <c r="BI46" s="67"/>
      <c r="BJ46" s="6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1" sqref="E11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280</v>
      </c>
      <c r="B2" s="62" t="s">
        <v>281</v>
      </c>
      <c r="C2" s="62" t="s">
        <v>282</v>
      </c>
      <c r="D2" s="62">
        <v>56</v>
      </c>
      <c r="E2" s="62">
        <v>837.82696999999996</v>
      </c>
      <c r="F2" s="62">
        <v>151.10120000000001</v>
      </c>
      <c r="G2" s="62">
        <v>15.166566</v>
      </c>
      <c r="H2" s="62">
        <v>8.2314629999999998</v>
      </c>
      <c r="I2" s="62">
        <v>6.9351029999999998</v>
      </c>
      <c r="J2" s="62">
        <v>27.744377</v>
      </c>
      <c r="K2" s="62">
        <v>15.355295999999999</v>
      </c>
      <c r="L2" s="62">
        <v>12.389082</v>
      </c>
      <c r="M2" s="62">
        <v>13.515024</v>
      </c>
      <c r="N2" s="62">
        <v>1.6273689</v>
      </c>
      <c r="O2" s="62">
        <v>7.8041773000000001</v>
      </c>
      <c r="P2" s="62">
        <v>656.04830000000004</v>
      </c>
      <c r="Q2" s="62">
        <v>12.20815</v>
      </c>
      <c r="R2" s="62">
        <v>257.51357999999999</v>
      </c>
      <c r="S2" s="62">
        <v>48.257350000000002</v>
      </c>
      <c r="T2" s="62">
        <v>2511.0749999999998</v>
      </c>
      <c r="U2" s="62">
        <v>1.4258515</v>
      </c>
      <c r="V2" s="62">
        <v>9.8672120000000003</v>
      </c>
      <c r="W2" s="62">
        <v>113.62712999999999</v>
      </c>
      <c r="X2" s="62">
        <v>125.70059999999999</v>
      </c>
      <c r="Y2" s="62">
        <v>0.82051057000000005</v>
      </c>
      <c r="Z2" s="62">
        <v>0.60486715999999996</v>
      </c>
      <c r="AA2" s="62">
        <v>8.0911519999999992</v>
      </c>
      <c r="AB2" s="62">
        <v>1.1699423</v>
      </c>
      <c r="AC2" s="62">
        <v>274.50709999999998</v>
      </c>
      <c r="AD2" s="62">
        <v>3.5550033999999999</v>
      </c>
      <c r="AE2" s="62">
        <v>1.2420076</v>
      </c>
      <c r="AF2" s="62">
        <v>2.2063804</v>
      </c>
      <c r="AG2" s="62">
        <v>265.40339999999998</v>
      </c>
      <c r="AH2" s="62">
        <v>150.39098000000001</v>
      </c>
      <c r="AI2" s="62">
        <v>115.01244</v>
      </c>
      <c r="AJ2" s="62">
        <v>535.75</v>
      </c>
      <c r="AK2" s="62">
        <v>2517.8708000000001</v>
      </c>
      <c r="AL2" s="62">
        <v>84.870580000000004</v>
      </c>
      <c r="AM2" s="62">
        <v>1914.75</v>
      </c>
      <c r="AN2" s="62">
        <v>65.483220000000003</v>
      </c>
      <c r="AO2" s="62">
        <v>6.914021</v>
      </c>
      <c r="AP2" s="62">
        <v>5.4180937</v>
      </c>
      <c r="AQ2" s="62">
        <v>1.4959275000000001</v>
      </c>
      <c r="AR2" s="62">
        <v>4.7091025999999996</v>
      </c>
      <c r="AS2" s="62">
        <v>813.17719999999997</v>
      </c>
      <c r="AT2" s="62">
        <v>9.5223420000000003E-2</v>
      </c>
      <c r="AU2" s="62">
        <v>1.5282682000000001</v>
      </c>
      <c r="AV2" s="62">
        <v>125.62632000000001</v>
      </c>
      <c r="AW2" s="62">
        <v>29.750768999999998</v>
      </c>
      <c r="AX2" s="62">
        <v>5.450497E-2</v>
      </c>
      <c r="AY2" s="62">
        <v>0.45112115000000003</v>
      </c>
      <c r="AZ2" s="62">
        <v>97.884476000000006</v>
      </c>
      <c r="BA2" s="62">
        <v>17.180199999999999</v>
      </c>
      <c r="BB2" s="62">
        <v>5.3948827000000001</v>
      </c>
      <c r="BC2" s="62">
        <v>5.9904630000000001</v>
      </c>
      <c r="BD2" s="62">
        <v>5.7865209999999996</v>
      </c>
      <c r="BE2" s="62">
        <v>0.41043987999999998</v>
      </c>
      <c r="BF2" s="62">
        <v>2.3440989999999999</v>
      </c>
      <c r="BG2" s="62">
        <v>6.9387240000000003E-3</v>
      </c>
      <c r="BH2" s="62">
        <v>1.2811408E-2</v>
      </c>
      <c r="BI2" s="62">
        <v>9.5213280000000008E-3</v>
      </c>
      <c r="BJ2" s="62">
        <v>3.6198503999999999E-2</v>
      </c>
      <c r="BK2" s="62">
        <v>5.3374800000000001E-4</v>
      </c>
      <c r="BL2" s="62">
        <v>0.18624303</v>
      </c>
      <c r="BM2" s="62">
        <v>2.2101540000000002</v>
      </c>
      <c r="BN2" s="62">
        <v>0.63098639999999995</v>
      </c>
      <c r="BO2" s="62">
        <v>30.078710000000001</v>
      </c>
      <c r="BP2" s="62">
        <v>6.2408029999999997</v>
      </c>
      <c r="BQ2" s="62">
        <v>9.7531549999999996</v>
      </c>
      <c r="BR2" s="62">
        <v>33.72296</v>
      </c>
      <c r="BS2" s="62">
        <v>8.9811150000000008</v>
      </c>
      <c r="BT2" s="62">
        <v>7.3049340000000003</v>
      </c>
      <c r="BU2" s="62">
        <v>2.8654079999999998E-2</v>
      </c>
      <c r="BV2" s="62">
        <v>3.7342210000000001E-2</v>
      </c>
      <c r="BW2" s="62">
        <v>0.48017339999999997</v>
      </c>
      <c r="BX2" s="62">
        <v>0.67648447</v>
      </c>
      <c r="BY2" s="62">
        <v>5.9183046000000003E-2</v>
      </c>
      <c r="BZ2" s="62">
        <v>4.1886400000000002E-4</v>
      </c>
      <c r="CA2" s="62">
        <v>0.24851862999999999</v>
      </c>
      <c r="CB2" s="62">
        <v>2.685222E-2</v>
      </c>
      <c r="CC2" s="62">
        <v>9.9292569999999997E-2</v>
      </c>
      <c r="CD2" s="62">
        <v>0.89382329999999999</v>
      </c>
      <c r="CE2" s="62">
        <v>3.1393236999999997E-2</v>
      </c>
      <c r="CF2" s="62">
        <v>0.12369173999999999</v>
      </c>
      <c r="CG2" s="62">
        <v>4.9500000000000003E-7</v>
      </c>
      <c r="CH2" s="62">
        <v>2.0832414E-2</v>
      </c>
      <c r="CI2" s="62">
        <v>2.532837E-3</v>
      </c>
      <c r="CJ2" s="62">
        <v>1.7779977</v>
      </c>
      <c r="CK2" s="62">
        <v>6.567364E-3</v>
      </c>
      <c r="CL2" s="62">
        <v>0.29987376999999998</v>
      </c>
      <c r="CM2" s="62">
        <v>2.0020690000000001</v>
      </c>
      <c r="CN2" s="62">
        <v>963.70740000000001</v>
      </c>
      <c r="CO2" s="62">
        <v>1696.173</v>
      </c>
      <c r="CP2" s="62">
        <v>1147.7058</v>
      </c>
      <c r="CQ2" s="62">
        <v>397.07256999999998</v>
      </c>
      <c r="CR2" s="62">
        <v>192.32776000000001</v>
      </c>
      <c r="CS2" s="62">
        <v>176.38202000000001</v>
      </c>
      <c r="CT2" s="62">
        <v>960.13340000000005</v>
      </c>
      <c r="CU2" s="62">
        <v>635.52300000000002</v>
      </c>
      <c r="CV2" s="62">
        <v>524.93317000000002</v>
      </c>
      <c r="CW2" s="62">
        <v>727.20623999999998</v>
      </c>
      <c r="CX2" s="62">
        <v>226.65029999999999</v>
      </c>
      <c r="CY2" s="62">
        <v>1178.4381000000001</v>
      </c>
      <c r="CZ2" s="62">
        <v>626.63660000000004</v>
      </c>
      <c r="DA2" s="62">
        <v>1465.6952000000001</v>
      </c>
      <c r="DB2" s="62">
        <v>1338.1967</v>
      </c>
      <c r="DC2" s="62">
        <v>2217.0902999999998</v>
      </c>
      <c r="DD2" s="62">
        <v>3511.3996999999999</v>
      </c>
      <c r="DE2" s="62">
        <v>765.24379999999996</v>
      </c>
      <c r="DF2" s="62">
        <v>1448.9792</v>
      </c>
      <c r="DG2" s="62">
        <v>842.23987</v>
      </c>
      <c r="DH2" s="62">
        <v>56.084045000000003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17.180199999999999</v>
      </c>
      <c r="B6">
        <f>BB2</f>
        <v>5.3948827000000001</v>
      </c>
      <c r="C6">
        <f>BC2</f>
        <v>5.9904630000000001</v>
      </c>
      <c r="D6">
        <f>BD2</f>
        <v>5.7865209999999996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F8" sqref="F8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23566</v>
      </c>
      <c r="C2" s="56">
        <f ca="1">YEAR(TODAY())-YEAR(B2)+IF(TODAY()&gt;=DATE(YEAR(TODAY()),MONTH(B2),DAY(B2)),0,-1)</f>
        <v>56</v>
      </c>
      <c r="E2" s="52">
        <v>153.5</v>
      </c>
      <c r="F2" s="53" t="s">
        <v>275</v>
      </c>
      <c r="G2" s="52">
        <v>56.2</v>
      </c>
      <c r="H2" s="51" t="s">
        <v>40</v>
      </c>
      <c r="I2" s="78">
        <f>ROUND(G3/E3^2,1)</f>
        <v>23.9</v>
      </c>
    </row>
    <row r="3" spans="1:9">
      <c r="E3" s="51">
        <f>E2/100</f>
        <v>1.5349999999999999</v>
      </c>
      <c r="F3" s="51" t="s">
        <v>39</v>
      </c>
      <c r="G3" s="51">
        <f>G2</f>
        <v>56.2</v>
      </c>
      <c r="H3" s="51" t="s">
        <v>40</v>
      </c>
      <c r="I3" s="78"/>
    </row>
    <row r="4" spans="1:9">
      <c r="A4" t="s">
        <v>272</v>
      </c>
    </row>
    <row r="5" spans="1:9">
      <c r="B5" s="60">
        <v>44179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김경희, ID : H1900561)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10:52:29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195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2" t="s">
        <v>274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>
      <c r="C10" s="158" t="s">
        <v>30</v>
      </c>
      <c r="D10" s="158"/>
      <c r="E10" s="159"/>
      <c r="F10" s="162">
        <f>'개인정보 및 신체계측 입력'!B5</f>
        <v>44179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>
      <c r="C12" s="158" t="s">
        <v>32</v>
      </c>
      <c r="D12" s="158"/>
      <c r="E12" s="159"/>
      <c r="F12" s="143">
        <f ca="1">'개인정보 및 신체계측 입력'!C2</f>
        <v>56</v>
      </c>
      <c r="G12" s="143"/>
      <c r="H12" s="143"/>
      <c r="I12" s="143"/>
      <c r="K12" s="134">
        <f>'개인정보 및 신체계측 입력'!E2</f>
        <v>153.5</v>
      </c>
      <c r="L12" s="135"/>
      <c r="M12" s="128">
        <f>'개인정보 및 신체계측 입력'!G2</f>
        <v>56.2</v>
      </c>
      <c r="N12" s="129"/>
      <c r="O12" s="124" t="s">
        <v>270</v>
      </c>
      <c r="P12" s="118"/>
      <c r="Q12" s="121">
        <f>'개인정보 및 신체계측 입력'!I2</f>
        <v>23.9</v>
      </c>
      <c r="R12" s="121"/>
      <c r="S12" s="121"/>
    </row>
    <row r="13" spans="1:19" ht="18" customHeight="1" thickBot="1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>
      <c r="C14" s="160" t="s">
        <v>31</v>
      </c>
      <c r="D14" s="160"/>
      <c r="E14" s="161"/>
      <c r="F14" s="122" t="str">
        <f>MID('DRIs DATA'!B1,28,3)</f>
        <v>김경희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1" t="s">
        <v>41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49" t="s">
        <v>42</v>
      </c>
      <c r="E36" s="149"/>
      <c r="F36" s="149"/>
      <c r="G36" s="149"/>
      <c r="H36" s="149"/>
      <c r="I36" s="34">
        <f>'DRIs DATA'!F8</f>
        <v>77.900000000000006</v>
      </c>
      <c r="J36" s="150" t="s">
        <v>43</v>
      </c>
      <c r="K36" s="150"/>
      <c r="L36" s="150"/>
      <c r="M36" s="150"/>
      <c r="N36" s="35"/>
      <c r="O36" s="148" t="s">
        <v>44</v>
      </c>
      <c r="P36" s="148"/>
      <c r="Q36" s="148"/>
      <c r="R36" s="148"/>
      <c r="S36" s="148"/>
      <c r="T36" s="6"/>
    </row>
    <row r="37" spans="2:20" ht="18" customHeight="1">
      <c r="B37" s="12"/>
      <c r="C37" s="145" t="s">
        <v>181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49" t="s">
        <v>42</v>
      </c>
      <c r="E41" s="149"/>
      <c r="F41" s="149"/>
      <c r="G41" s="149"/>
      <c r="H41" s="149"/>
      <c r="I41" s="34">
        <f>'DRIs DATA'!G8</f>
        <v>7.8</v>
      </c>
      <c r="J41" s="150" t="s">
        <v>43</v>
      </c>
      <c r="K41" s="150"/>
      <c r="L41" s="150"/>
      <c r="M41" s="150"/>
      <c r="N41" s="35"/>
      <c r="O41" s="147" t="s">
        <v>48</v>
      </c>
      <c r="P41" s="147"/>
      <c r="Q41" s="147"/>
      <c r="R41" s="147"/>
      <c r="S41" s="147"/>
      <c r="T41" s="6"/>
    </row>
    <row r="42" spans="2:20" ht="18" customHeight="1">
      <c r="B42" s="6"/>
      <c r="C42" s="90" t="s">
        <v>183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51" t="s">
        <v>42</v>
      </c>
      <c r="E46" s="151"/>
      <c r="F46" s="151"/>
      <c r="G46" s="151"/>
      <c r="H46" s="151"/>
      <c r="I46" s="34">
        <f>'DRIs DATA'!H8</f>
        <v>14.3</v>
      </c>
      <c r="J46" s="150" t="s">
        <v>43</v>
      </c>
      <c r="K46" s="150"/>
      <c r="L46" s="150"/>
      <c r="M46" s="150"/>
      <c r="N46" s="35"/>
      <c r="O46" s="147" t="s">
        <v>47</v>
      </c>
      <c r="P46" s="147"/>
      <c r="Q46" s="147"/>
      <c r="R46" s="147"/>
      <c r="S46" s="147"/>
      <c r="T46" s="6"/>
    </row>
    <row r="47" spans="2:20" ht="18" customHeight="1">
      <c r="B47" s="6"/>
      <c r="C47" s="90" t="s">
        <v>182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1" t="s">
        <v>190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6" t="s">
        <v>163</v>
      </c>
      <c r="D69" s="156"/>
      <c r="E69" s="156"/>
      <c r="F69" s="156"/>
      <c r="G69" s="156"/>
      <c r="H69" s="149" t="s">
        <v>169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7">
        <f>ROUND('그룹 전체 사용자의 일일 입력'!D6/MAX('그룹 전체 사용자의 일일 입력'!$B$6,'그룹 전체 사용자의 일일 입력'!$C$6,'그룹 전체 사용자의 일일 입력'!$D$6),1)</f>
        <v>1</v>
      </c>
      <c r="P69" s="157"/>
      <c r="Q69" s="37" t="s">
        <v>53</v>
      </c>
      <c r="R69" s="35"/>
      <c r="S69" s="35"/>
      <c r="T69" s="6"/>
    </row>
    <row r="70" spans="2:21" ht="18" customHeight="1" thickBot="1">
      <c r="B70" s="6"/>
      <c r="C70" s="91" t="s">
        <v>164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6" t="s">
        <v>50</v>
      </c>
      <c r="D72" s="156"/>
      <c r="E72" s="156"/>
      <c r="F72" s="156"/>
      <c r="G72" s="156"/>
      <c r="H72" s="38"/>
      <c r="I72" s="149" t="s">
        <v>51</v>
      </c>
      <c r="J72" s="149"/>
      <c r="K72" s="36">
        <f>ROUND('DRIs DATA'!L8,1)</f>
        <v>10.1</v>
      </c>
      <c r="L72" s="36" t="s">
        <v>52</v>
      </c>
      <c r="M72" s="36">
        <f>ROUND('DRIs DATA'!K8,1)</f>
        <v>9.8000000000000007</v>
      </c>
      <c r="N72" s="150" t="s">
        <v>53</v>
      </c>
      <c r="O72" s="150"/>
      <c r="P72" s="150"/>
      <c r="Q72" s="150"/>
      <c r="R72" s="39"/>
      <c r="S72" s="35"/>
      <c r="T72" s="6"/>
    </row>
    <row r="73" spans="2:21" ht="18" customHeight="1">
      <c r="B73" s="6"/>
      <c r="C73" s="90" t="s">
        <v>180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1" t="s">
        <v>191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2" t="s">
        <v>167</v>
      </c>
      <c r="C80" s="92"/>
      <c r="D80" s="92"/>
      <c r="E80" s="92"/>
      <c r="F80" s="21"/>
      <c r="G80" s="21"/>
      <c r="H80" s="21"/>
      <c r="L80" s="92" t="s">
        <v>171</v>
      </c>
      <c r="M80" s="92"/>
      <c r="N80" s="92"/>
      <c r="O80" s="92"/>
      <c r="P80" s="9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0" t="s">
        <v>267</v>
      </c>
      <c r="C93" s="141"/>
      <c r="D93" s="141"/>
      <c r="E93" s="141"/>
      <c r="F93" s="141"/>
      <c r="G93" s="141"/>
      <c r="H93" s="141"/>
      <c r="I93" s="141"/>
      <c r="J93" s="142"/>
      <c r="L93" s="140" t="s">
        <v>174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>
      <c r="B94" s="95" t="s">
        <v>170</v>
      </c>
      <c r="C94" s="93"/>
      <c r="D94" s="93"/>
      <c r="E94" s="93"/>
      <c r="F94" s="96">
        <f>ROUND('DRIs DATA'!F16/'DRIs DATA'!C16*100,2)</f>
        <v>34.33</v>
      </c>
      <c r="G94" s="96"/>
      <c r="H94" s="93" t="s">
        <v>166</v>
      </c>
      <c r="I94" s="93"/>
      <c r="J94" s="94"/>
      <c r="L94" s="95" t="s">
        <v>170</v>
      </c>
      <c r="M94" s="93"/>
      <c r="N94" s="93"/>
      <c r="O94" s="93"/>
      <c r="P94" s="93"/>
      <c r="Q94" s="23">
        <f>ROUND('DRIs DATA'!M16/'DRIs DATA'!K16*100,2)</f>
        <v>82.5</v>
      </c>
      <c r="R94" s="93" t="s">
        <v>166</v>
      </c>
      <c r="S94" s="93"/>
      <c r="T94" s="9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8" t="s">
        <v>179</v>
      </c>
      <c r="C96" s="99"/>
      <c r="D96" s="99"/>
      <c r="E96" s="99"/>
      <c r="F96" s="99"/>
      <c r="G96" s="99"/>
      <c r="H96" s="99"/>
      <c r="I96" s="99"/>
      <c r="J96" s="100"/>
      <c r="L96" s="104" t="s">
        <v>172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1" t="s">
        <v>192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2" t="s">
        <v>168</v>
      </c>
      <c r="C107" s="92"/>
      <c r="D107" s="92"/>
      <c r="E107" s="92"/>
      <c r="F107" s="6"/>
      <c r="G107" s="6"/>
      <c r="H107" s="6"/>
      <c r="I107" s="6"/>
      <c r="L107" s="92" t="s">
        <v>269</v>
      </c>
      <c r="M107" s="92"/>
      <c r="N107" s="92"/>
      <c r="O107" s="92"/>
      <c r="P107" s="9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7" t="s">
        <v>263</v>
      </c>
      <c r="C120" s="88"/>
      <c r="D120" s="88"/>
      <c r="E120" s="88"/>
      <c r="F120" s="88"/>
      <c r="G120" s="88"/>
      <c r="H120" s="88"/>
      <c r="I120" s="88"/>
      <c r="J120" s="89"/>
      <c r="L120" s="87" t="s">
        <v>264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>
      <c r="B121" s="43" t="s">
        <v>170</v>
      </c>
      <c r="C121" s="16"/>
      <c r="D121" s="16"/>
      <c r="E121" s="15"/>
      <c r="F121" s="96">
        <f>ROUND('DRIs DATA'!F26/'DRIs DATA'!C26*100,2)</f>
        <v>125.7</v>
      </c>
      <c r="G121" s="96"/>
      <c r="H121" s="93" t="s">
        <v>165</v>
      </c>
      <c r="I121" s="93"/>
      <c r="J121" s="94"/>
      <c r="L121" s="42" t="s">
        <v>170</v>
      </c>
      <c r="M121" s="20"/>
      <c r="N121" s="20"/>
      <c r="O121" s="23"/>
      <c r="P121" s="6"/>
      <c r="Q121" s="58">
        <f>ROUND('DRIs DATA'!AH26/'DRIs DATA'!AE26*100,2)</f>
        <v>80</v>
      </c>
      <c r="R121" s="93" t="s">
        <v>165</v>
      </c>
      <c r="S121" s="93"/>
      <c r="T121" s="9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0" t="s">
        <v>173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268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5.75" thickBot="1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1" t="s">
        <v>261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262</v>
      </c>
      <c r="P130" s="82"/>
      <c r="Q130" s="82"/>
      <c r="R130" s="82"/>
      <c r="S130" s="82"/>
      <c r="T130" s="83"/>
    </row>
    <row r="131" spans="2:21" ht="18" customHeight="1" thickBot="1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1" t="s">
        <v>193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2" t="s">
        <v>176</v>
      </c>
      <c r="C158" s="92"/>
      <c r="D158" s="92"/>
      <c r="E158" s="6"/>
      <c r="F158" s="6"/>
      <c r="G158" s="6"/>
      <c r="H158" s="6"/>
      <c r="I158" s="6"/>
      <c r="L158" s="92" t="s">
        <v>177</v>
      </c>
      <c r="M158" s="92"/>
      <c r="N158" s="9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7" t="s">
        <v>265</v>
      </c>
      <c r="C171" s="88"/>
      <c r="D171" s="88"/>
      <c r="E171" s="88"/>
      <c r="F171" s="88"/>
      <c r="G171" s="88"/>
      <c r="H171" s="88"/>
      <c r="I171" s="88"/>
      <c r="J171" s="89"/>
      <c r="L171" s="87" t="s">
        <v>175</v>
      </c>
      <c r="M171" s="88"/>
      <c r="N171" s="88"/>
      <c r="O171" s="88"/>
      <c r="P171" s="88"/>
      <c r="Q171" s="88"/>
      <c r="R171" s="88"/>
      <c r="S171" s="89"/>
    </row>
    <row r="172" spans="2:19" ht="18" customHeight="1">
      <c r="B172" s="42" t="s">
        <v>170</v>
      </c>
      <c r="C172" s="20"/>
      <c r="D172" s="20"/>
      <c r="E172" s="6"/>
      <c r="F172" s="96">
        <f>ROUND('DRIs DATA'!F36/'DRIs DATA'!C36*100,2)</f>
        <v>33.18</v>
      </c>
      <c r="G172" s="96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167.86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0" t="s">
        <v>184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186</v>
      </c>
      <c r="M174" s="111"/>
      <c r="N174" s="111"/>
      <c r="O174" s="111"/>
      <c r="P174" s="111"/>
      <c r="Q174" s="111"/>
      <c r="R174" s="111"/>
      <c r="S174" s="112"/>
    </row>
    <row r="175" spans="2:19" ht="18" customHeight="1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>
      <c r="B183" s="92" t="s">
        <v>178</v>
      </c>
      <c r="C183" s="92"/>
      <c r="D183" s="9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7" t="s">
        <v>266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>
      <c r="B197" s="42" t="s">
        <v>170</v>
      </c>
      <c r="C197" s="20"/>
      <c r="D197" s="20"/>
      <c r="E197" s="6"/>
      <c r="F197" s="96">
        <f>ROUND('DRIs DATA'!F46/'DRIs DATA'!C46*100,2)</f>
        <v>69</v>
      </c>
      <c r="G197" s="96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0" t="s">
        <v>185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>
      <c r="K205" s="10"/>
    </row>
    <row r="206" spans="2:20" ht="18" customHeight="1">
      <c r="B206" s="81" t="s">
        <v>194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6" t="s">
        <v>187</v>
      </c>
      <c r="C209" s="116"/>
      <c r="D209" s="116"/>
      <c r="E209" s="116"/>
      <c r="F209" s="116"/>
      <c r="G209" s="116"/>
      <c r="H209" s="116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97" t="s">
        <v>189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2021-02-15T02:31:03Z</dcterms:modified>
</cp:coreProperties>
</file>