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<sst xmlns="http://schemas.openxmlformats.org/spreadsheetml/2006/main" count="692" uniqueCount="283">
  <si>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</si>
  <si>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</si>
  <si>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</si>
  <si>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</si>
  <si>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</si>
  <si>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</si>
  <si>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</si>
  <si>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</si>
  <si>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</si>
  <si>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</si>
  <si>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</si>
  <si>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</si>
  <si>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</si>
  <si>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</si>
  <si>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</si>
  <si>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</si>
  <si>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</si>
  <si>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</si>
  <si>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</si>
  <si>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</si>
  <si>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</si>
  <si>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</si>
  <si>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</si>
  <si>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</si>
  <si>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</si>
  <si>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</si>
  <si>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</si>
  <si>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</si>
  <si>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</si>
  <si>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</si>
  <si>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</si>
  <si>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</si>
  <si>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</si>
  <si>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</si>
  <si>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</si>
  <si>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</si>
  <si>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</si>
  <si>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</si>
  <si>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</si>
  <si>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</si>
  <si>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</si>
  <si>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</si>
  <si>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</si>
  <si>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</si>
  <si>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</si>
  <si>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</si>
  <si>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</si>
  <si>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</si>
  <si>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</si>
  <si>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</si>
  <si>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</si>
  <si>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</si>
  <si>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</si>
  <si>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</si>
  <si>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</si>
  <si>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</si>
  <si>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</si>
  <si>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</si>
  <si>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</si>
  <si>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</si>
  <si>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</si>
  <si>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</si>
  <si>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</si>
  <si>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</si>
  <si>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</si>
  <si>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</si>
  <si>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</si>
  <si>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</si>
  <si>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</si>
  <si>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</si>
  <si>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</si>
  <si>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</si>
  <si>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</si>
  <si>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</si>
  <si>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</si>
  <si>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</si>
  <si>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</si>
  <si>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</si>
  <si>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</si>
  <si>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</si>
  <si>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</si>
  <si>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</si>
  <si>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</si>
  <si>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</si>
  <si>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</si>
  <si>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</si>
  <si>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</si>
  <si>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</si>
  <si>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</si>
  <si>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</si>
  <si>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</si>
  <si>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</si>
  <si>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</si>
  <si>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</si>
  <si>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</si>
  <si>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</si>
  <si>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</si>
  <si>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</si>
  <si>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</si>
  <si>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</si>
  <si>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</si>
  <si>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</si>
  <si>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</si>
  <si>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</si>
  <si>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</si>
  <si>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</si>
  <si>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</si>
  <si>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</si>
  <si>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</si>
  <si>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</si>
  <si>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</si>
  <si>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</si>
  <si>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</si>
  <si>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</si>
  <si>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</si>
  <si>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</si>
  <si>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</si>
  <si>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</si>
  <si>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</si>
  <si>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</si>
  <si>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</si>
  <si>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</si>
  <si>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</si>
  <si>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</si>
  <si>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</si>
  <si>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</si>
  <si>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</si>
  <si>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</si>
  <si>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</si>
  <si>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</si>
  <si>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</si>
  <si>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</si>
  <si>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</si>
  <si>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</si>
  <si>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</si>
  <si>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</si>
  <si>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</si>
  <si>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</si>
  <si>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</si>
  <si>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</si>
  <si>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</si>
  <si>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</si>
  <si>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</si>
  <si>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</si>
  <si>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</si>
  <si>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</si>
  <si>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</si>
  <si>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</si>
  <si>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</si>
  <si>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</si>
  <si>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</si>
  <si>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</si>
  <si>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</si>
  <si>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</si>
  <si>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</si>
  <si>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</si>
  <si>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</si>
  <si>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</si>
  <si>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</si>
  <si>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</si>
  <si>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</si>
  <si>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</si>
  <si>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</si>
  <si>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</si>
  <si>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</si>
  <si>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</si>
  <si>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</si>
  <si>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</si>
  <si>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</si>
  <si>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</si>
  <si>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</si>
  <si>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</si>
  <si>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</si>
  <si>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</si>
  <si>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</si>
  <si>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</si>
  <si>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</si>
  <si>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</si>
  <si>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</si>
  <si>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</si>
  <si>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</si>
  <si>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</si>
  <si>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</si>
  <si>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</si>
  <si>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</si>
  <si>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</si>
  <si>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</si>
  <si>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</si>
  <si>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</si>
  <si>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</si>
  <si>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</si>
  <si>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</si>
  <si>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</si>
  <si>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</si>
  <si>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</si>
  <si>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</si>
  <si>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</si>
  <si>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</si>
  <si>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</si>
  <si>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</si>
  <si>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</si>
  <si>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</si>
  <si>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</si>
  <si>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</si>
  <si>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</si>
  <si>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</si>
  <si>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</si>
  <si>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</si>
  <si>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</si>
  <si>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</si>
  <si>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</si>
  <si>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</si>
  <si>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</si>
  <si>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</si>
  <si>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</si>
  <si>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</si>
  <si>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</si>
  <si>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</si>
  <si>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</si>
  <si>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</si>
  <si>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</si>
  <si>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</si>
  <si>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</si>
  <si>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</si>
  <si>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</si>
  <si>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</si>
  <si>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</si>
  <si>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</si>
  <si>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</si>
  <si>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</si>
  <si>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</si>
  <si>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</si>
  <si>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</si>
  <si>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</si>
  <si>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</si>
  <si>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</si>
  <si>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</si>
  <si>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</si>
  <si>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</si>
  <si>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</si>
  <si>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</si>
  <si>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</si>
  <si>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</si>
  <si>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</si>
  <si>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</si>
  <si>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</si>
  <si>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</si>
  <si>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</si>
  <si>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</si>
  <si>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</si>
  <si>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</si>
  <si>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</si>
  <si>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</si>
  <si>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</si>
  <si>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</si>
  <si>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</si>
  <si>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</si>
  <si>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</si>
  <si>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</si>
  <si>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</si>
  <si>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</si>
  <si>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</si>
  <si>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</si>
  <si>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</si>
  <si>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</si>
  <si>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</si>
  <si>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</si>
  <si>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</si>
  <si>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</si>
  <si>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</si>
  <si>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</si>
  <si>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</si>
  <si>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</si>
  <si>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</si>
  <si>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</si>
  <si>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</si>
  <si>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</si>
  <si>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</si>
  <si>
    <t>출력시각</t>
  </si>
  <si>
    <t>(설문지 : FFQ 95문항 설문지, 사용자 : 이미진, ID : H1900562)</t>
  </si>
  <si>
    <t>2021년 02월 15일 10:53:51</t>
  </si>
  <si>
    <t>H1900562</t>
  </si>
  <si>
    <t>이미진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</si>
</sst>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345360"/>
        <c:axId val="254343008"/>
      </c:barChart>
      <c:catAx>
        <c:axId val="25434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343008"/>
        <c:crosses val="autoZero"/>
        <c:auto val="1"/>
        <c:lblAlgn val="ctr"/>
        <c:lblOffset val="100"/>
        <c:noMultiLvlLbl val="0"/>
      </c:catAx>
      <c:valAx>
        <c:axId val="25434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34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490584"/>
        <c:axId val="253489016"/>
      </c:barChart>
      <c:catAx>
        <c:axId val="25349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489016"/>
        <c:crosses val="autoZero"/>
        <c:auto val="1"/>
        <c:lblAlgn val="ctr"/>
        <c:lblOffset val="100"/>
        <c:noMultiLvlLbl val="0"/>
      </c:catAx>
      <c:valAx>
        <c:axId val="25348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49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489800"/>
        <c:axId val="514232400"/>
      </c:barChart>
      <c:catAx>
        <c:axId val="25348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32400"/>
        <c:crosses val="autoZero"/>
        <c:auto val="1"/>
        <c:lblAlgn val="ctr"/>
        <c:lblOffset val="100"/>
        <c:noMultiLvlLbl val="0"/>
      </c:catAx>
      <c:valAx>
        <c:axId val="514232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48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798.1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33576"/>
        <c:axId val="521744512"/>
      </c:barChart>
      <c:catAx>
        <c:axId val="514233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744512"/>
        <c:crosses val="autoZero"/>
        <c:auto val="1"/>
        <c:lblAlgn val="ctr"/>
        <c:lblOffset val="100"/>
        <c:noMultiLvlLbl val="0"/>
      </c:catAx>
      <c:valAx>
        <c:axId val="52174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33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2828.6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744120"/>
        <c:axId val="521744904"/>
      </c:barChart>
      <c:catAx>
        <c:axId val="52174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744904"/>
        <c:crosses val="autoZero"/>
        <c:auto val="1"/>
        <c:lblAlgn val="ctr"/>
        <c:lblOffset val="100"/>
        <c:noMultiLvlLbl val="0"/>
      </c:catAx>
      <c:valAx>
        <c:axId val="5217449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74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741376"/>
        <c:axId val="521741768"/>
      </c:barChart>
      <c:catAx>
        <c:axId val="52174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741768"/>
        <c:crosses val="autoZero"/>
        <c:auto val="1"/>
        <c:lblAlgn val="ctr"/>
        <c:lblOffset val="100"/>
        <c:noMultiLvlLbl val="0"/>
      </c:catAx>
      <c:valAx>
        <c:axId val="52174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7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743336"/>
        <c:axId val="521743728"/>
      </c:barChart>
      <c:catAx>
        <c:axId val="52174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743728"/>
        <c:crosses val="autoZero"/>
        <c:auto val="1"/>
        <c:lblAlgn val="ctr"/>
        <c:lblOffset val="100"/>
        <c:noMultiLvlLbl val="0"/>
      </c:catAx>
      <c:valAx>
        <c:axId val="52174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74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091560"/>
        <c:axId val="650092344"/>
      </c:barChart>
      <c:catAx>
        <c:axId val="65009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092344"/>
        <c:crosses val="autoZero"/>
        <c:auto val="1"/>
        <c:lblAlgn val="ctr"/>
        <c:lblOffset val="100"/>
        <c:noMultiLvlLbl val="0"/>
      </c:catAx>
      <c:valAx>
        <c:axId val="650092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09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950.8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091168"/>
        <c:axId val="650093128"/>
      </c:barChart>
      <c:catAx>
        <c:axId val="65009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093128"/>
        <c:crosses val="autoZero"/>
        <c:auto val="1"/>
        <c:lblAlgn val="ctr"/>
        <c:lblOffset val="100"/>
        <c:noMultiLvlLbl val="0"/>
      </c:catAx>
      <c:valAx>
        <c:axId val="6500931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09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092736"/>
        <c:axId val="650089600"/>
      </c:barChart>
      <c:catAx>
        <c:axId val="65009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089600"/>
        <c:crosses val="autoZero"/>
        <c:auto val="1"/>
        <c:lblAlgn val="ctr"/>
        <c:lblOffset val="100"/>
        <c:noMultiLvlLbl val="0"/>
      </c:catAx>
      <c:valAx>
        <c:axId val="65008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0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2931032"/>
        <c:axId val="662933384"/>
      </c:barChart>
      <c:catAx>
        <c:axId val="662931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933384"/>
        <c:crosses val="autoZero"/>
        <c:auto val="1"/>
        <c:lblAlgn val="ctr"/>
        <c:lblOffset val="100"/>
        <c:noMultiLvlLbl val="0"/>
      </c:catAx>
      <c:valAx>
        <c:axId val="662933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93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343792"/>
        <c:axId val="254342616"/>
      </c:barChart>
      <c:catAx>
        <c:axId val="25434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342616"/>
        <c:crosses val="autoZero"/>
        <c:auto val="1"/>
        <c:lblAlgn val="ctr"/>
        <c:lblOffset val="100"/>
        <c:noMultiLvlLbl val="0"/>
      </c:catAx>
      <c:valAx>
        <c:axId val="254342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34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2932208"/>
        <c:axId val="662932600"/>
      </c:barChart>
      <c:catAx>
        <c:axId val="66293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932600"/>
        <c:crosses val="autoZero"/>
        <c:auto val="1"/>
        <c:lblAlgn val="ctr"/>
        <c:lblOffset val="100"/>
        <c:noMultiLvlLbl val="0"/>
      </c:catAx>
      <c:valAx>
        <c:axId val="66293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93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2933776"/>
        <c:axId val="662934560"/>
      </c:barChart>
      <c:catAx>
        <c:axId val="66293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934560"/>
        <c:crosses val="autoZero"/>
        <c:auto val="1"/>
        <c:lblAlgn val="ctr"/>
        <c:lblOffset val="100"/>
        <c:noMultiLvlLbl val="0"/>
      </c:catAx>
      <c:valAx>
        <c:axId val="662934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93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</c:v>
                </c:pt>
                <c:pt idx="1">
                  <c:v>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62932992"/>
        <c:axId val="658456520"/>
      </c:barChart>
      <c:catAx>
        <c:axId val="66293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8456520"/>
        <c:crosses val="autoZero"/>
        <c:auto val="1"/>
        <c:lblAlgn val="ctr"/>
        <c:lblOffset val="100"/>
        <c:noMultiLvlLbl val="0"/>
      </c:catAx>
      <c:valAx>
        <c:axId val="658456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93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8.4079029999999992</c:v>
                </c:pt>
                <c:pt idx="1">
                  <c:v>12.849814</c:v>
                </c:pt>
                <c:pt idx="2">
                  <c:v>13.166518999999999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8456912"/>
        <c:axId val="658456128"/>
      </c:barChart>
      <c:catAx>
        <c:axId val="65845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8456128"/>
        <c:crosses val="autoZero"/>
        <c:auto val="1"/>
        <c:lblAlgn val="ctr"/>
        <c:lblOffset val="100"/>
        <c:noMultiLvlLbl val="0"/>
      </c:catAx>
      <c:valAx>
        <c:axId val="658456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845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8457304"/>
        <c:axId val="658458872"/>
      </c:barChart>
      <c:catAx>
        <c:axId val="65845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8458872"/>
        <c:crosses val="autoZero"/>
        <c:auto val="1"/>
        <c:lblAlgn val="ctr"/>
        <c:lblOffset val="100"/>
        <c:noMultiLvlLbl val="0"/>
      </c:catAx>
      <c:valAx>
        <c:axId val="658458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845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66.7</c:v>
                </c:pt>
                <c:pt idx="1">
                  <c:v>16.100000000000001</c:v>
                </c:pt>
                <c:pt idx="2">
                  <c:v>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8459264"/>
        <c:axId val="664383688"/>
      </c:barChart>
      <c:catAx>
        <c:axId val="65845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83688"/>
        <c:crosses val="autoZero"/>
        <c:auto val="1"/>
        <c:lblAlgn val="ctr"/>
        <c:lblOffset val="100"/>
        <c:noMultiLvlLbl val="0"/>
      </c:catAx>
      <c:valAx>
        <c:axId val="6643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845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1283.5999999999999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82904"/>
        <c:axId val="664384080"/>
      </c:barChart>
      <c:catAx>
        <c:axId val="66438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84080"/>
        <c:crosses val="autoZero"/>
        <c:auto val="1"/>
        <c:lblAlgn val="ctr"/>
        <c:lblOffset val="100"/>
        <c:noMultiLvlLbl val="0"/>
      </c:catAx>
      <c:valAx>
        <c:axId val="664384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8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85648"/>
        <c:axId val="664386040"/>
      </c:barChart>
      <c:catAx>
        <c:axId val="6643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86040"/>
        <c:crosses val="autoZero"/>
        <c:auto val="1"/>
        <c:lblAlgn val="ctr"/>
        <c:lblOffset val="100"/>
        <c:noMultiLvlLbl val="0"/>
      </c:catAx>
      <c:valAx>
        <c:axId val="664386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85256"/>
        <c:axId val="664382512"/>
      </c:barChart>
      <c:catAx>
        <c:axId val="66438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82512"/>
        <c:crosses val="autoZero"/>
        <c:auto val="1"/>
        <c:lblAlgn val="ctr"/>
        <c:lblOffset val="100"/>
        <c:noMultiLvlLbl val="0"/>
      </c:catAx>
      <c:valAx>
        <c:axId val="664382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8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430176"/>
        <c:axId val="600429392"/>
      </c:barChart>
      <c:catAx>
        <c:axId val="60043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429392"/>
        <c:crosses val="autoZero"/>
        <c:auto val="1"/>
        <c:lblAlgn val="ctr"/>
        <c:lblOffset val="100"/>
        <c:noMultiLvlLbl val="0"/>
      </c:catAx>
      <c:valAx>
        <c:axId val="60042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43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369968"/>
        <c:axId val="650366832"/>
      </c:barChart>
      <c:catAx>
        <c:axId val="65036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366832"/>
        <c:crosses val="autoZero"/>
        <c:auto val="1"/>
        <c:lblAlgn val="ctr"/>
        <c:lblOffset val="100"/>
        <c:noMultiLvlLbl val="0"/>
      </c:catAx>
      <c:valAx>
        <c:axId val="650366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36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366440"/>
        <c:axId val="650369576"/>
      </c:barChart>
      <c:catAx>
        <c:axId val="65036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369576"/>
        <c:crosses val="autoZero"/>
        <c:auto val="1"/>
        <c:lblAlgn val="ctr"/>
        <c:lblOffset val="100"/>
        <c:noMultiLvlLbl val="0"/>
      </c:catAx>
      <c:valAx>
        <c:axId val="650369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36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368008"/>
        <c:axId val="650368792"/>
      </c:barChart>
      <c:catAx>
        <c:axId val="65036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368792"/>
        <c:crosses val="autoZero"/>
        <c:auto val="1"/>
        <c:lblAlgn val="ctr"/>
        <c:lblOffset val="100"/>
        <c:noMultiLvlLbl val="0"/>
      </c:catAx>
      <c:valAx>
        <c:axId val="65036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36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430960"/>
        <c:axId val="600430568"/>
      </c:barChart>
      <c:catAx>
        <c:axId val="60043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430568"/>
        <c:crosses val="autoZero"/>
        <c:auto val="1"/>
        <c:lblAlgn val="ctr"/>
        <c:lblOffset val="100"/>
        <c:noMultiLvlLbl val="0"/>
      </c:catAx>
      <c:valAx>
        <c:axId val="600430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43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431744"/>
        <c:axId val="600432136"/>
      </c:barChart>
      <c:catAx>
        <c:axId val="60043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432136"/>
        <c:crosses val="autoZero"/>
        <c:auto val="1"/>
        <c:lblAlgn val="ctr"/>
        <c:lblOffset val="100"/>
        <c:noMultiLvlLbl val="0"/>
      </c:catAx>
      <c:valAx>
        <c:axId val="600432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43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88048"/>
        <c:axId val="608888832"/>
      </c:barChart>
      <c:catAx>
        <c:axId val="60888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88832"/>
        <c:crosses val="autoZero"/>
        <c:auto val="1"/>
        <c:lblAlgn val="ctr"/>
        <c:lblOffset val="100"/>
        <c:noMultiLvlLbl val="0"/>
      </c:catAx>
      <c:valAx>
        <c:axId val="60888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8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89224"/>
        <c:axId val="608891184"/>
      </c:barChart>
      <c:catAx>
        <c:axId val="60888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91184"/>
        <c:crosses val="autoZero"/>
        <c:auto val="1"/>
        <c:lblAlgn val="ctr"/>
        <c:lblOffset val="100"/>
        <c:noMultiLvlLbl val="0"/>
      </c:catAx>
      <c:valAx>
        <c:axId val="60889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8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87656"/>
        <c:axId val="608889616"/>
      </c:barChart>
      <c:catAx>
        <c:axId val="60888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89616"/>
        <c:crosses val="autoZero"/>
        <c:auto val="1"/>
        <c:lblAlgn val="ctr"/>
        <c:lblOffset val="100"/>
        <c:noMultiLvlLbl val="0"/>
      </c:catAx>
      <c:valAx>
        <c:axId val="60888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8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491760"/>
        <c:axId val="253492152"/>
      </c:barChart>
      <c:catAx>
        <c:axId val="25349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492152"/>
        <c:crosses val="autoZero"/>
        <c:auto val="1"/>
        <c:lblAlgn val="ctr"/>
        <c:lblOffset val="100"/>
        <c:noMultiLvlLbl val="0"/>
      </c:catAx>
      <c:valAx>
        <c:axId val="25349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49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이미진, ID : H1900562)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10:53:51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55</v>
      </c>
      <c r="B4" s="75"/>
      <c r="C4" s="75"/>
      <c r="D4" s="46"/>
      <c r="E4" s="72" t="s">
        <v>197</v>
      </c>
      <c r="F4" s="73"/>
      <c r="G4" s="73"/>
      <c r="H4" s="74"/>
      <c r="I4" s="46"/>
      <c r="J4" s="72" t="s">
        <v>198</v>
      </c>
      <c r="K4" s="73"/>
      <c r="L4" s="74"/>
      <c r="M4" s="46"/>
      <c r="N4" s="75" t="s">
        <v>199</v>
      </c>
      <c r="O4" s="75"/>
      <c r="P4" s="75"/>
      <c r="Q4" s="75"/>
      <c r="R4" s="75"/>
      <c r="S4" s="75"/>
      <c r="T4" s="46"/>
      <c r="U4" s="75" t="s">
        <v>200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2240</v>
      </c>
      <c r="C6" s="59">
        <f>'DRIs DATA 입력'!C6</f>
        <v>1283.5999999999999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46.1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66.7</v>
      </c>
      <c r="G8" s="59">
        <f>'DRIs DATA 입력'!G8</f>
        <v>16.100000000000001</v>
      </c>
      <c r="H8" s="59">
        <f>'DRIs DATA 입력'!H8</f>
        <v>17.3</v>
      </c>
      <c r="I8" s="46"/>
      <c r="J8" s="59" t="s">
        <v>215</v>
      </c>
      <c r="K8" s="59">
        <f>'DRIs DATA 입력'!K8</f>
        <v>7.5</v>
      </c>
      <c r="L8" s="59">
        <f>'DRIs DATA 입력'!L8</f>
        <v>15.5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217</v>
      </c>
      <c r="B14" s="75"/>
      <c r="C14" s="75"/>
      <c r="D14" s="75"/>
      <c r="E14" s="75"/>
      <c r="F14" s="75"/>
      <c r="G14" s="46"/>
      <c r="H14" s="75" t="s">
        <v>218</v>
      </c>
      <c r="I14" s="75"/>
      <c r="J14" s="75"/>
      <c r="K14" s="75"/>
      <c r="L14" s="75"/>
      <c r="M14" s="75"/>
      <c r="N14" s="46"/>
      <c r="O14" s="75" t="s">
        <v>219</v>
      </c>
      <c r="P14" s="75"/>
      <c r="Q14" s="75"/>
      <c r="R14" s="75"/>
      <c r="S14" s="75"/>
      <c r="T14" s="75"/>
      <c r="U14" s="46"/>
      <c r="V14" s="75" t="s">
        <v>220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584.5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18.899999999999999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419.8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223</v>
      </c>
      <c r="B24" s="75"/>
      <c r="C24" s="75"/>
      <c r="D24" s="75"/>
      <c r="E24" s="75"/>
      <c r="F24" s="75"/>
      <c r="G24" s="46"/>
      <c r="H24" s="75" t="s">
        <v>224</v>
      </c>
      <c r="I24" s="75"/>
      <c r="J24" s="75"/>
      <c r="K24" s="75"/>
      <c r="L24" s="75"/>
      <c r="M24" s="75"/>
      <c r="N24" s="46"/>
      <c r="O24" s="75" t="s">
        <v>225</v>
      </c>
      <c r="P24" s="75"/>
      <c r="Q24" s="75"/>
      <c r="R24" s="75"/>
      <c r="S24" s="75"/>
      <c r="T24" s="75"/>
      <c r="U24" s="46"/>
      <c r="V24" s="75" t="s">
        <v>226</v>
      </c>
      <c r="W24" s="75"/>
      <c r="X24" s="75"/>
      <c r="Y24" s="75"/>
      <c r="Z24" s="75"/>
      <c r="AA24" s="75"/>
      <c r="AB24" s="46"/>
      <c r="AC24" s="75" t="s">
        <v>227</v>
      </c>
      <c r="AD24" s="75"/>
      <c r="AE24" s="75"/>
      <c r="AF24" s="75"/>
      <c r="AG24" s="75"/>
      <c r="AH24" s="75"/>
      <c r="AI24" s="46"/>
      <c r="AJ24" s="75" t="s">
        <v>228</v>
      </c>
      <c r="AK24" s="75"/>
      <c r="AL24" s="75"/>
      <c r="AM24" s="75"/>
      <c r="AN24" s="75"/>
      <c r="AO24" s="75"/>
      <c r="AP24" s="46"/>
      <c r="AQ24" s="75" t="s">
        <v>229</v>
      </c>
      <c r="AR24" s="75"/>
      <c r="AS24" s="75"/>
      <c r="AT24" s="75"/>
      <c r="AU24" s="75"/>
      <c r="AV24" s="75"/>
      <c r="AW24" s="46"/>
      <c r="AX24" s="75" t="s">
        <v>230</v>
      </c>
      <c r="AY24" s="75"/>
      <c r="AZ24" s="75"/>
      <c r="BA24" s="75"/>
      <c r="BB24" s="75"/>
      <c r="BC24" s="75"/>
      <c r="BD24" s="46"/>
      <c r="BE24" s="75" t="s">
        <v>231</v>
      </c>
      <c r="BF24" s="75"/>
      <c r="BG24" s="75"/>
      <c r="BH24" s="75"/>
      <c r="BI24" s="75"/>
      <c r="BJ24" s="7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128.1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623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5.0999999999999996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2.2000000000000002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233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234</v>
      </c>
      <c r="B34" s="75"/>
      <c r="C34" s="75"/>
      <c r="D34" s="75"/>
      <c r="E34" s="75"/>
      <c r="F34" s="75"/>
      <c r="G34" s="46"/>
      <c r="H34" s="75" t="s">
        <v>235</v>
      </c>
      <c r="I34" s="75"/>
      <c r="J34" s="75"/>
      <c r="K34" s="75"/>
      <c r="L34" s="75"/>
      <c r="M34" s="75"/>
      <c r="N34" s="46"/>
      <c r="O34" s="75" t="s">
        <v>236</v>
      </c>
      <c r="P34" s="75"/>
      <c r="Q34" s="75"/>
      <c r="R34" s="75"/>
      <c r="S34" s="75"/>
      <c r="T34" s="75"/>
      <c r="U34" s="46"/>
      <c r="V34" s="75" t="s">
        <v>237</v>
      </c>
      <c r="W34" s="75"/>
      <c r="X34" s="75"/>
      <c r="Y34" s="75"/>
      <c r="Z34" s="75"/>
      <c r="AA34" s="75"/>
      <c r="AB34" s="46"/>
      <c r="AC34" s="75" t="s">
        <v>238</v>
      </c>
      <c r="AD34" s="75"/>
      <c r="AE34" s="75"/>
      <c r="AF34" s="75"/>
      <c r="AG34" s="75"/>
      <c r="AH34" s="75"/>
      <c r="AI34" s="46"/>
      <c r="AJ34" s="75" t="s">
        <v>239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379.8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798.1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3915.5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2828.6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89.6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141.5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241</v>
      </c>
      <c r="B44" s="75"/>
      <c r="C44" s="75"/>
      <c r="D44" s="75"/>
      <c r="E44" s="75"/>
      <c r="F44" s="75"/>
      <c r="G44" s="46"/>
      <c r="H44" s="75" t="s">
        <v>242</v>
      </c>
      <c r="I44" s="75"/>
      <c r="J44" s="75"/>
      <c r="K44" s="75"/>
      <c r="L44" s="75"/>
      <c r="M44" s="75"/>
      <c r="N44" s="46"/>
      <c r="O44" s="75" t="s">
        <v>243</v>
      </c>
      <c r="P44" s="75"/>
      <c r="Q44" s="75"/>
      <c r="R44" s="75"/>
      <c r="S44" s="75"/>
      <c r="T44" s="75"/>
      <c r="U44" s="46"/>
      <c r="V44" s="75" t="s">
        <v>244</v>
      </c>
      <c r="W44" s="75"/>
      <c r="X44" s="75"/>
      <c r="Y44" s="75"/>
      <c r="Z44" s="75"/>
      <c r="AA44" s="75"/>
      <c r="AB44" s="46"/>
      <c r="AC44" s="75" t="s">
        <v>245</v>
      </c>
      <c r="AD44" s="75"/>
      <c r="AE44" s="75"/>
      <c r="AF44" s="75"/>
      <c r="AG44" s="75"/>
      <c r="AH44" s="75"/>
      <c r="AI44" s="46"/>
      <c r="AJ44" s="75" t="s">
        <v>246</v>
      </c>
      <c r="AK44" s="75"/>
      <c r="AL44" s="75"/>
      <c r="AM44" s="75"/>
      <c r="AN44" s="75"/>
      <c r="AO44" s="75"/>
      <c r="AP44" s="46"/>
      <c r="AQ44" s="75" t="s">
        <v>247</v>
      </c>
      <c r="AR44" s="75"/>
      <c r="AS44" s="75"/>
      <c r="AT44" s="75"/>
      <c r="AU44" s="75"/>
      <c r="AV44" s="75"/>
      <c r="AW44" s="46"/>
      <c r="AX44" s="75" t="s">
        <v>248</v>
      </c>
      <c r="AY44" s="75"/>
      <c r="AZ44" s="75"/>
      <c r="BA44" s="75"/>
      <c r="BB44" s="75"/>
      <c r="BC44" s="75"/>
      <c r="BD44" s="46"/>
      <c r="BE44" s="75" t="s">
        <v>249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950.8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2.2999999999999998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73.2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46.6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47" sqref="L47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277</v>
      </c>
      <c r="B1" s="63" t="s">
        <v>279</v>
      </c>
      <c r="G1" s="64" t="s">
        <v>278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2240</v>
      </c>
      <c r="C6" s="69">
        <v>1283.5999999999999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60</v>
      </c>
      <c r="P6" s="69">
        <v>75</v>
      </c>
      <c r="Q6" s="69">
        <v>0</v>
      </c>
      <c r="R6" s="69">
        <v>0</v>
      </c>
      <c r="S6" s="69">
        <v>46.1</v>
      </c>
      <c r="U6" s="69" t="s">
        <v>213</v>
      </c>
      <c r="V6" s="69">
        <v>0</v>
      </c>
      <c r="W6" s="69">
        <v>5</v>
      </c>
      <c r="X6" s="69">
        <v>20</v>
      </c>
      <c r="Y6" s="69">
        <v>0</v>
      </c>
      <c r="Z6" s="69">
        <v>24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66.7</v>
      </c>
      <c r="G8" s="69">
        <v>16.100000000000001</v>
      </c>
      <c r="H8" s="69">
        <v>17.3</v>
      </c>
      <c r="J8" s="69" t="s">
        <v>215</v>
      </c>
      <c r="K8" s="69">
        <v>7.5</v>
      </c>
      <c r="L8" s="69">
        <v>15.5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800</v>
      </c>
      <c r="C16" s="69">
        <v>1140</v>
      </c>
      <c r="D16" s="69">
        <v>0</v>
      </c>
      <c r="E16" s="69">
        <v>3000</v>
      </c>
      <c r="F16" s="69">
        <v>584.5</v>
      </c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18.899999999999999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2.7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419.8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128.1</v>
      </c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1.4</v>
      </c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1.2</v>
      </c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12.2</v>
      </c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1.5</v>
      </c>
      <c r="AJ26" s="69" t="s">
        <v>232</v>
      </c>
      <c r="AK26" s="69">
        <v>450</v>
      </c>
      <c r="AL26" s="69">
        <v>550</v>
      </c>
      <c r="AM26" s="69">
        <v>0</v>
      </c>
      <c r="AN26" s="69">
        <v>1000</v>
      </c>
      <c r="AO26" s="69">
        <v>623</v>
      </c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5.0999999999999996</v>
      </c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2.1</v>
      </c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2.2000000000000002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510</v>
      </c>
      <c r="C36" s="69">
        <v>700</v>
      </c>
      <c r="D36" s="69">
        <v>0</v>
      </c>
      <c r="E36" s="69">
        <v>2500</v>
      </c>
      <c r="F36" s="69">
        <v>379.8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798.1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3915.5</v>
      </c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2828.6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89.6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141.5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11</v>
      </c>
      <c r="C46" s="69">
        <v>14</v>
      </c>
      <c r="D46" s="69">
        <v>0</v>
      </c>
      <c r="E46" s="69">
        <v>45</v>
      </c>
      <c r="F46" s="69">
        <v>13</v>
      </c>
      <c r="H46" s="69" t="s">
        <v>24</v>
      </c>
      <c r="I46" s="69">
        <v>11</v>
      </c>
      <c r="J46" s="69">
        <v>13</v>
      </c>
      <c r="K46" s="69">
        <v>0</v>
      </c>
      <c r="L46" s="69">
        <v>35</v>
      </c>
      <c r="M46" s="69">
        <v>7.4</v>
      </c>
      <c r="O46" s="69" t="s">
        <v>250</v>
      </c>
      <c r="P46" s="69">
        <v>970</v>
      </c>
      <c r="Q46" s="69">
        <v>800</v>
      </c>
      <c r="R46" s="69">
        <v>480</v>
      </c>
      <c r="S46" s="69">
        <v>10000</v>
      </c>
      <c r="T46" s="69">
        <v>950.8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0.1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2.2999999999999998</v>
      </c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73.2</v>
      </c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46.6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8" sqref="G18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276</v>
      </c>
      <c r="D2" s="62">
        <v>46</v>
      </c>
      <c r="E2" s="62">
        <v>1283.5983000000001</v>
      </c>
      <c r="F2" s="62">
        <v>177.98982000000001</v>
      </c>
      <c r="G2" s="62">
        <v>42.837443999999998</v>
      </c>
      <c r="H2" s="62">
        <v>29.207042999999999</v>
      </c>
      <c r="I2" s="62">
        <v>13.6304035</v>
      </c>
      <c r="J2" s="62">
        <v>46.060805999999999</v>
      </c>
      <c r="K2" s="62">
        <v>25.372284000000001</v>
      </c>
      <c r="L2" s="62">
        <v>20.68852</v>
      </c>
      <c r="M2" s="62">
        <v>24.031267</v>
      </c>
      <c r="N2" s="62">
        <v>2.0824655999999999</v>
      </c>
      <c r="O2" s="62">
        <v>11.853180999999999</v>
      </c>
      <c r="P2" s="62">
        <v>795.15710000000001</v>
      </c>
      <c r="Q2" s="62">
        <v>19.295116</v>
      </c>
      <c r="R2" s="62">
        <v>584.49249999999995</v>
      </c>
      <c r="S2" s="62">
        <v>70.955839999999995</v>
      </c>
      <c r="T2" s="62">
        <v>6162.4413999999997</v>
      </c>
      <c r="U2" s="62">
        <v>2.7183793000000001</v>
      </c>
      <c r="V2" s="62">
        <v>18.93854</v>
      </c>
      <c r="W2" s="62">
        <v>419.78667999999999</v>
      </c>
      <c r="X2" s="62">
        <v>128.11328</v>
      </c>
      <c r="Y2" s="62">
        <v>1.4170893</v>
      </c>
      <c r="Z2" s="62">
        <v>1.1981554999999999</v>
      </c>
      <c r="AA2" s="62">
        <v>12.236462</v>
      </c>
      <c r="AB2" s="62">
        <v>1.4978951</v>
      </c>
      <c r="AC2" s="62">
        <v>623.02480000000003</v>
      </c>
      <c r="AD2" s="62">
        <v>5.0711284000000001</v>
      </c>
      <c r="AE2" s="62">
        <v>2.0908712999999999</v>
      </c>
      <c r="AF2" s="62">
        <v>2.2045724</v>
      </c>
      <c r="AG2" s="62">
        <v>379.82342999999997</v>
      </c>
      <c r="AH2" s="62">
        <v>283.35561999999999</v>
      </c>
      <c r="AI2" s="62">
        <v>96.467789999999994</v>
      </c>
      <c r="AJ2" s="62">
        <v>798.07150000000001</v>
      </c>
      <c r="AK2" s="62">
        <v>3915.4573</v>
      </c>
      <c r="AL2" s="62">
        <v>89.636086000000006</v>
      </c>
      <c r="AM2" s="62">
        <v>2828.62</v>
      </c>
      <c r="AN2" s="62">
        <v>141.54949999999999</v>
      </c>
      <c r="AO2" s="62">
        <v>12.99849</v>
      </c>
      <c r="AP2" s="62">
        <v>10.533284</v>
      </c>
      <c r="AQ2" s="62">
        <v>2.4652061000000001</v>
      </c>
      <c r="AR2" s="62">
        <v>7.4287739999999998</v>
      </c>
      <c r="AS2" s="62">
        <v>950.78949999999998</v>
      </c>
      <c r="AT2" s="62">
        <v>9.8522929999999995E-2</v>
      </c>
      <c r="AU2" s="62">
        <v>2.2567537</v>
      </c>
      <c r="AV2" s="62">
        <v>73.155550000000005</v>
      </c>
      <c r="AW2" s="62">
        <v>46.554164999999998</v>
      </c>
      <c r="AX2" s="62">
        <v>0.18806990000000001</v>
      </c>
      <c r="AY2" s="62">
        <v>1.2091997999999999</v>
      </c>
      <c r="AZ2" s="62">
        <v>235.58331000000001</v>
      </c>
      <c r="BA2" s="62">
        <v>34.432876999999998</v>
      </c>
      <c r="BB2" s="62">
        <v>8.4079029999999992</v>
      </c>
      <c r="BC2" s="62">
        <v>12.849814</v>
      </c>
      <c r="BD2" s="62">
        <v>13.166518999999999</v>
      </c>
      <c r="BE2" s="62">
        <v>0.3771468</v>
      </c>
      <c r="BF2" s="62">
        <v>2.5148695000000001</v>
      </c>
      <c r="BG2" s="62">
        <v>6.9387240000000003E-3</v>
      </c>
      <c r="BH2" s="62">
        <v>8.5750879999999998E-3</v>
      </c>
      <c r="BI2" s="62">
        <v>7.9487740000000005E-3</v>
      </c>
      <c r="BJ2" s="62">
        <v>4.9156837000000002E-2</v>
      </c>
      <c r="BK2" s="62">
        <v>5.3374800000000001E-4</v>
      </c>
      <c r="BL2" s="62">
        <v>0.32426447000000003</v>
      </c>
      <c r="BM2" s="62">
        <v>2.6674318000000001</v>
      </c>
      <c r="BN2" s="62">
        <v>0.89600780000000002</v>
      </c>
      <c r="BO2" s="62">
        <v>45.80744</v>
      </c>
      <c r="BP2" s="62">
        <v>7.6590176000000003</v>
      </c>
      <c r="BQ2" s="62">
        <v>15.312965999999999</v>
      </c>
      <c r="BR2" s="62">
        <v>60.241489999999999</v>
      </c>
      <c r="BS2" s="62">
        <v>21.238689999999998</v>
      </c>
      <c r="BT2" s="62">
        <v>9.2766979999999997</v>
      </c>
      <c r="BU2" s="62">
        <v>0.54964714999999997</v>
      </c>
      <c r="BV2" s="62">
        <v>3.3638634000000001E-2</v>
      </c>
      <c r="BW2" s="62">
        <v>0.67154689999999995</v>
      </c>
      <c r="BX2" s="62">
        <v>0.8278259</v>
      </c>
      <c r="BY2" s="62">
        <v>0.10230102000000001</v>
      </c>
      <c r="BZ2" s="62">
        <v>9.5909700000000001E-4</v>
      </c>
      <c r="CA2" s="62">
        <v>0.76146499999999995</v>
      </c>
      <c r="CB2" s="62">
        <v>1.5519389E-2</v>
      </c>
      <c r="CC2" s="62">
        <v>6.4190015000000003E-2</v>
      </c>
      <c r="CD2" s="62">
        <v>0.64131570000000004</v>
      </c>
      <c r="CE2" s="62">
        <v>9.5721825999999996E-2</v>
      </c>
      <c r="CF2" s="62">
        <v>5.3399686000000002E-2</v>
      </c>
      <c r="CG2" s="62">
        <v>0</v>
      </c>
      <c r="CH2" s="62">
        <v>5.2162729999999996E-3</v>
      </c>
      <c r="CI2" s="62">
        <v>2.5328960000000002E-3</v>
      </c>
      <c r="CJ2" s="62">
        <v>1.4067559999999999</v>
      </c>
      <c r="CK2" s="62">
        <v>2.0082248E-2</v>
      </c>
      <c r="CL2" s="62">
        <v>4.3533897000000001</v>
      </c>
      <c r="CM2" s="62">
        <v>2.5654397000000002</v>
      </c>
      <c r="CN2" s="62">
        <v>1150.3135</v>
      </c>
      <c r="CO2" s="62">
        <v>2014.4353000000001</v>
      </c>
      <c r="CP2" s="62">
        <v>1334.5001</v>
      </c>
      <c r="CQ2" s="62">
        <v>430.02533</v>
      </c>
      <c r="CR2" s="62">
        <v>239.59610000000001</v>
      </c>
      <c r="CS2" s="62">
        <v>178.96304000000001</v>
      </c>
      <c r="CT2" s="62">
        <v>1182.4119000000001</v>
      </c>
      <c r="CU2" s="62">
        <v>746.46609999999998</v>
      </c>
      <c r="CV2" s="62">
        <v>588.83540000000005</v>
      </c>
      <c r="CW2" s="62">
        <v>874.72406000000001</v>
      </c>
      <c r="CX2" s="62">
        <v>245.51616999999999</v>
      </c>
      <c r="CY2" s="62">
        <v>1433.3948</v>
      </c>
      <c r="CZ2" s="62">
        <v>801.34844999999996</v>
      </c>
      <c r="DA2" s="62">
        <v>1764.7216000000001</v>
      </c>
      <c r="DB2" s="62">
        <v>1643.1832999999999</v>
      </c>
      <c r="DC2" s="62">
        <v>2630.8108000000002</v>
      </c>
      <c r="DD2" s="62">
        <v>4453.7714999999998</v>
      </c>
      <c r="DE2" s="62">
        <v>988.06164999999999</v>
      </c>
      <c r="DF2" s="62">
        <v>1854.8150000000001</v>
      </c>
      <c r="DG2" s="62">
        <v>990.15215999999998</v>
      </c>
      <c r="DH2" s="62">
        <v>37.717692999999997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34.432876999999998</v>
      </c>
      <c r="B6">
        <f>BB2</f>
        <v>8.4079029999999992</v>
      </c>
      <c r="C6">
        <f>BC2</f>
        <v>12.849814</v>
      </c>
      <c r="D6">
        <f>BD2</f>
        <v>13.166518999999999</v>
      </c>
    </row>
    <row r="7" spans="1:113">
      <c r="B7">
        <f>ROUND(B6/MAX($B$6,$C$6,$D$6),1)</f>
        <v>0.6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6" sqref="E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27188</v>
      </c>
      <c r="C2" s="56">
        <f ca="1">YEAR(TODAY())-YEAR(B2)+IF(TODAY()&gt;=DATE(YEAR(TODAY()),MONTH(B2),DAY(B2)),0,-1)</f>
        <v>46</v>
      </c>
      <c r="E2" s="52">
        <v>161.5</v>
      </c>
      <c r="F2" s="53" t="s">
        <v>275</v>
      </c>
      <c r="G2" s="52">
        <v>56.3</v>
      </c>
      <c r="H2" s="51" t="s">
        <v>40</v>
      </c>
      <c r="I2" s="78">
        <f>ROUND(G3/E3^2,1)</f>
        <v>21.6</v>
      </c>
    </row>
    <row r="3" spans="1:9">
      <c r="E3" s="51">
        <f>E2/100</f>
        <v>1.615</v>
      </c>
      <c r="F3" s="51" t="s">
        <v>39</v>
      </c>
      <c r="G3" s="51">
        <f>G2</f>
        <v>56.3</v>
      </c>
      <c r="H3" s="51" t="s">
        <v>40</v>
      </c>
      <c r="I3" s="78"/>
    </row>
    <row r="4" spans="1:9">
      <c r="A4" t="s">
        <v>272</v>
      </c>
    </row>
    <row r="5" spans="1:9">
      <c r="B5" s="60">
        <v>44180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이미진, ID : H1900562)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10:53:51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274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44180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46</v>
      </c>
      <c r="G12" s="143"/>
      <c r="H12" s="143"/>
      <c r="I12" s="143"/>
      <c r="K12" s="134">
        <f>'개인정보 및 신체계측 입력'!E2</f>
        <v>161.5</v>
      </c>
      <c r="L12" s="135"/>
      <c r="M12" s="128">
        <f>'개인정보 및 신체계측 입력'!G2</f>
        <v>56.3</v>
      </c>
      <c r="N12" s="129"/>
      <c r="O12" s="124" t="s">
        <v>270</v>
      </c>
      <c r="P12" s="118"/>
      <c r="Q12" s="121">
        <f>'개인정보 및 신체계측 입력'!I2</f>
        <v>21.6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이미진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9" t="s">
        <v>42</v>
      </c>
      <c r="E36" s="149"/>
      <c r="F36" s="149"/>
      <c r="G36" s="149"/>
      <c r="H36" s="149"/>
      <c r="I36" s="34">
        <f>'DRIs DATA'!F8</f>
        <v>66.7</v>
      </c>
      <c r="J36" s="150" t="s">
        <v>43</v>
      </c>
      <c r="K36" s="150"/>
      <c r="L36" s="150"/>
      <c r="M36" s="150"/>
      <c r="N36" s="35"/>
      <c r="O36" s="148" t="s">
        <v>44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9" t="s">
        <v>42</v>
      </c>
      <c r="E41" s="149"/>
      <c r="F41" s="149"/>
      <c r="G41" s="149"/>
      <c r="H41" s="149"/>
      <c r="I41" s="34">
        <f>'DRIs DATA'!G8</f>
        <v>16.100000000000001</v>
      </c>
      <c r="J41" s="150" t="s">
        <v>43</v>
      </c>
      <c r="K41" s="150"/>
      <c r="L41" s="150"/>
      <c r="M41" s="150"/>
      <c r="N41" s="35"/>
      <c r="O41" s="147" t="s">
        <v>48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183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1" t="s">
        <v>42</v>
      </c>
      <c r="E46" s="151"/>
      <c r="F46" s="151"/>
      <c r="G46" s="151"/>
      <c r="H46" s="151"/>
      <c r="I46" s="34">
        <f>'DRIs DATA'!H8</f>
        <v>17.3</v>
      </c>
      <c r="J46" s="150" t="s">
        <v>43</v>
      </c>
      <c r="K46" s="150"/>
      <c r="L46" s="150"/>
      <c r="M46" s="150"/>
      <c r="N46" s="35"/>
      <c r="O46" s="147" t="s">
        <v>47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182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1" t="s">
        <v>190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6" t="s">
        <v>163</v>
      </c>
      <c r="D69" s="156"/>
      <c r="E69" s="156"/>
      <c r="F69" s="156"/>
      <c r="G69" s="156"/>
      <c r="H69" s="149" t="s">
        <v>169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7" t="s">
        <v>53</v>
      </c>
      <c r="R69" s="35"/>
      <c r="S69" s="35"/>
      <c r="T69" s="6"/>
    </row>
    <row r="70" spans="2:21" ht="18" customHeight="1" thickBot="1">
      <c r="B70" s="6"/>
      <c r="C70" s="91" t="s">
        <v>164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6" t="s">
        <v>50</v>
      </c>
      <c r="D72" s="156"/>
      <c r="E72" s="156"/>
      <c r="F72" s="156"/>
      <c r="G72" s="156"/>
      <c r="H72" s="38"/>
      <c r="I72" s="149" t="s">
        <v>51</v>
      </c>
      <c r="J72" s="149"/>
      <c r="K72" s="36">
        <f>ROUND('DRIs DATA'!L8,1)</f>
        <v>15.5</v>
      </c>
      <c r="L72" s="36" t="s">
        <v>52</v>
      </c>
      <c r="M72" s="36">
        <f>ROUND('DRIs DATA'!K8,1)</f>
        <v>7.5</v>
      </c>
      <c r="N72" s="150" t="s">
        <v>53</v>
      </c>
      <c r="O72" s="150"/>
      <c r="P72" s="150"/>
      <c r="Q72" s="150"/>
      <c r="R72" s="39"/>
      <c r="S72" s="35"/>
      <c r="T72" s="6"/>
    </row>
    <row r="73" spans="2:21" ht="18" customHeight="1">
      <c r="B73" s="6"/>
      <c r="C73" s="90" t="s">
        <v>180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1" t="s">
        <v>191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0" t="s">
        <v>267</v>
      </c>
      <c r="C93" s="141"/>
      <c r="D93" s="141"/>
      <c r="E93" s="141"/>
      <c r="F93" s="141"/>
      <c r="G93" s="141"/>
      <c r="H93" s="141"/>
      <c r="I93" s="141"/>
      <c r="J93" s="142"/>
      <c r="L93" s="140" t="s">
        <v>174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>
      <c r="B94" s="95" t="s">
        <v>170</v>
      </c>
      <c r="C94" s="93"/>
      <c r="D94" s="93"/>
      <c r="E94" s="93"/>
      <c r="F94" s="96">
        <f>ROUND('DRIs DATA'!F16/'DRIs DATA'!C16*100,2)</f>
        <v>77.930000000000007</v>
      </c>
      <c r="G94" s="96"/>
      <c r="H94" s="93" t="s">
        <v>166</v>
      </c>
      <c r="I94" s="93"/>
      <c r="J94" s="94"/>
      <c r="L94" s="95" t="s">
        <v>170</v>
      </c>
      <c r="M94" s="93"/>
      <c r="N94" s="93"/>
      <c r="O94" s="93"/>
      <c r="P94" s="93"/>
      <c r="Q94" s="23">
        <f>ROUND('DRIs DATA'!M16/'DRIs DATA'!K16*100,2)</f>
        <v>157.5</v>
      </c>
      <c r="R94" s="93" t="s">
        <v>166</v>
      </c>
      <c r="S94" s="93"/>
      <c r="T94" s="9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8" t="s">
        <v>179</v>
      </c>
      <c r="C96" s="99"/>
      <c r="D96" s="99"/>
      <c r="E96" s="99"/>
      <c r="F96" s="99"/>
      <c r="G96" s="99"/>
      <c r="H96" s="99"/>
      <c r="I96" s="99"/>
      <c r="J96" s="100"/>
      <c r="L96" s="104" t="s">
        <v>172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1" t="s">
        <v>192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7" t="s">
        <v>263</v>
      </c>
      <c r="C120" s="88"/>
      <c r="D120" s="88"/>
      <c r="E120" s="88"/>
      <c r="F120" s="88"/>
      <c r="G120" s="88"/>
      <c r="H120" s="88"/>
      <c r="I120" s="88"/>
      <c r="J120" s="89"/>
      <c r="L120" s="87" t="s">
        <v>264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>
      <c r="B121" s="43" t="s">
        <v>170</v>
      </c>
      <c r="C121" s="16"/>
      <c r="D121" s="16"/>
      <c r="E121" s="15"/>
      <c r="F121" s="96">
        <f>ROUND('DRIs DATA'!F26/'DRIs DATA'!C26*100,2)</f>
        <v>128.1</v>
      </c>
      <c r="G121" s="96"/>
      <c r="H121" s="93" t="s">
        <v>165</v>
      </c>
      <c r="I121" s="93"/>
      <c r="J121" s="94"/>
      <c r="L121" s="42" t="s">
        <v>170</v>
      </c>
      <c r="M121" s="20"/>
      <c r="N121" s="20"/>
      <c r="O121" s="23"/>
      <c r="P121" s="6"/>
      <c r="Q121" s="58">
        <f>ROUND('DRIs DATA'!AH26/'DRIs DATA'!AE26*100,2)</f>
        <v>100</v>
      </c>
      <c r="R121" s="93" t="s">
        <v>165</v>
      </c>
      <c r="S121" s="93"/>
      <c r="T121" s="9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0" t="s">
        <v>173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268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5.75" thickBot="1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1" t="s">
        <v>261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262</v>
      </c>
      <c r="P130" s="82"/>
      <c r="Q130" s="82"/>
      <c r="R130" s="82"/>
      <c r="S130" s="82"/>
      <c r="T130" s="83"/>
    </row>
    <row r="131" spans="2:21" ht="18" customHeight="1" thickBot="1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1" t="s">
        <v>193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7" t="s">
        <v>265</v>
      </c>
      <c r="C171" s="88"/>
      <c r="D171" s="88"/>
      <c r="E171" s="88"/>
      <c r="F171" s="88"/>
      <c r="G171" s="88"/>
      <c r="H171" s="88"/>
      <c r="I171" s="88"/>
      <c r="J171" s="89"/>
      <c r="L171" s="87" t="s">
        <v>175</v>
      </c>
      <c r="M171" s="88"/>
      <c r="N171" s="88"/>
      <c r="O171" s="88"/>
      <c r="P171" s="88"/>
      <c r="Q171" s="88"/>
      <c r="R171" s="88"/>
      <c r="S171" s="89"/>
    </row>
    <row r="172" spans="2:19" ht="18" customHeight="1">
      <c r="B172" s="42" t="s">
        <v>170</v>
      </c>
      <c r="C172" s="20"/>
      <c r="D172" s="20"/>
      <c r="E172" s="6"/>
      <c r="F172" s="96">
        <f>ROUND('DRIs DATA'!F36/'DRIs DATA'!C36*100,2)</f>
        <v>47.48</v>
      </c>
      <c r="G172" s="9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261.02999999999997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0" t="s">
        <v>184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186</v>
      </c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7" t="s">
        <v>266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>
      <c r="B197" s="42" t="s">
        <v>170</v>
      </c>
      <c r="C197" s="20"/>
      <c r="D197" s="20"/>
      <c r="E197" s="6"/>
      <c r="F197" s="96">
        <f>ROUND('DRIs DATA'!F46/'DRIs DATA'!C46*100,2)</f>
        <v>130</v>
      </c>
      <c r="G197" s="96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0" t="s">
        <v>185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>
      <c r="K205" s="10"/>
    </row>
    <row r="206" spans="2:20" ht="18" customHeight="1">
      <c r="B206" s="81" t="s">
        <v>194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6" t="s">
        <v>187</v>
      </c>
      <c r="C209" s="116"/>
      <c r="D209" s="116"/>
      <c r="E209" s="116"/>
      <c r="F209" s="116"/>
      <c r="G209" s="116"/>
      <c r="H209" s="116"/>
      <c r="I209" s="24">
        <f>'DRIs DATA'!B6</f>
        <v>2240</v>
      </c>
      <c r="J209" s="6" t="s">
        <v>188</v>
      </c>
      <c r="K209" s="6"/>
      <c r="L209" s="6"/>
      <c r="M209" s="6"/>
      <c r="N209" s="6"/>
    </row>
    <row r="210" spans="2:14" ht="18" customHeight="1">
      <c r="B210" s="97" t="s">
        <v>189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2021-02-15T07:44:41Z</dcterms:modified>
</cp:coreProperties>
</file>