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<sst xmlns="http://schemas.openxmlformats.org/spreadsheetml/2006/main" count="692" uniqueCount="283">
  <si>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</si>
  <si>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</si>
  <si>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</si>
  <si>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</si>
  <si>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</si>
  <si>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</si>
  <si>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</si>
  <si>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</si>
  <si>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</si>
  <si>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</si>
  <si>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</si>
  <si>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</si>
  <si>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</si>
  <si>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</si>
  <si>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</si>
  <si>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</si>
  <si>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</si>
  <si>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</si>
  <si>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</si>
  <si>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</si>
  <si>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</si>
  <si>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</si>
  <si>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</si>
  <si>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</si>
  <si>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</si>
  <si>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</si>
  <si>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</si>
  <si>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</si>
  <si>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</si>
  <si>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</si>
  <si>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</si>
  <si>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</si>
  <si>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</si>
  <si>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</si>
  <si>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</si>
  <si>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</si>
  <si>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</si>
  <si>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</si>
  <si>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</si>
  <si>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</si>
  <si>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</si>
  <si>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</si>
  <si>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</si>
  <si>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</si>
  <si>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</si>
  <si>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</si>
  <si>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</si>
  <si>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</si>
  <si>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</si>
  <si>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</si>
  <si>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</si>
  <si>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</si>
  <si>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</si>
  <si>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</si>
  <si>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</si>
  <si>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</si>
  <si>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</si>
  <si>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</si>
  <si>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</si>
  <si>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</si>
  <si>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</si>
  <si>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</si>
  <si>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</si>
  <si>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</si>
  <si>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</si>
  <si>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</si>
  <si>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</si>
  <si>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</si>
  <si>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</si>
  <si>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</si>
  <si>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</si>
  <si>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</si>
  <si>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</si>
  <si>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</si>
  <si>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</si>
  <si>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</si>
  <si>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</si>
  <si>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</si>
  <si>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</si>
  <si>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</si>
  <si>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</si>
  <si>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</si>
  <si>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</si>
  <si>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</si>
  <si>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</si>
  <si>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</si>
  <si>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</si>
  <si>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</si>
  <si>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</si>
  <si>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</si>
  <si>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</si>
  <si>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</si>
  <si>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</si>
  <si>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</si>
  <si>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</si>
  <si>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</si>
  <si>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</si>
  <si>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</si>
  <si>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</si>
  <si>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</si>
  <si>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</si>
  <si>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</si>
  <si>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</si>
  <si>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</si>
  <si>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</si>
  <si>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</si>
  <si>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</si>
  <si>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</si>
  <si>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</si>
  <si>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</si>
  <si>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</si>
  <si>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</si>
  <si>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</si>
  <si>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</si>
  <si>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</si>
  <si>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</si>
  <si>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</si>
  <si>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</si>
  <si>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</si>
  <si>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</si>
  <si>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</si>
  <si>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</si>
  <si>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</si>
  <si>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</si>
  <si>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</si>
  <si>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</si>
  <si>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</si>
  <si>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</si>
  <si>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</si>
  <si>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</si>
  <si>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</si>
  <si>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</si>
  <si>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</si>
  <si>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</si>
  <si>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</si>
  <si>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</si>
  <si>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</si>
  <si>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</si>
  <si>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</si>
  <si>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</si>
  <si>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</si>
  <si>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</si>
  <si>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</si>
  <si>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</si>
  <si>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</si>
  <si>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</si>
  <si>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</si>
  <si>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</si>
  <si>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</si>
  <si>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</si>
  <si>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</si>
  <si>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</si>
  <si>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</si>
  <si>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</si>
  <si>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</si>
  <si>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</si>
  <si>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</si>
  <si>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</si>
  <si>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</si>
  <si>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</si>
  <si>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</si>
  <si>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</si>
  <si>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</si>
  <si>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</si>
  <si>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</si>
  <si>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</si>
  <si>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</si>
  <si>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</si>
  <si>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</si>
  <si>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</si>
  <si>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</si>
  <si>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</si>
  <si>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</si>
  <si>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</si>
  <si>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</si>
  <si>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</si>
  <si>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</si>
  <si>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</si>
  <si>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</si>
  <si>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</si>
  <si>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</si>
  <si>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</si>
  <si>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</si>
  <si>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</si>
  <si>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</si>
  <si>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</si>
  <si>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</si>
  <si>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</si>
  <si>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</si>
  <si>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</si>
  <si>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</si>
  <si>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</si>
  <si>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</si>
  <si>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</si>
  <si>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</si>
  <si>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</si>
  <si>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</si>
  <si>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</si>
  <si>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</si>
  <si>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</si>
  <si>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</si>
  <si>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</si>
  <si>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</si>
  <si>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</si>
  <si>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</si>
  <si>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</si>
  <si>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</si>
  <si>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</si>
  <si>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</si>
  <si>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</si>
  <si>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</si>
  <si>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</si>
  <si>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</si>
  <si>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</si>
  <si>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</si>
  <si>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</si>
  <si>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</si>
  <si>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</si>
  <si>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</si>
  <si>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</si>
  <si>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</si>
  <si>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</si>
  <si>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</si>
  <si>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</si>
  <si>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</si>
  <si>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</si>
  <si>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</si>
  <si>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</si>
  <si>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</si>
  <si>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</si>
  <si>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</si>
  <si>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</si>
  <si>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</si>
  <si>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</si>
  <si>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</si>
  <si>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</si>
  <si>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</si>
  <si>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</si>
  <si>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</si>
  <si>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</si>
  <si>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</si>
  <si>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</si>
  <si>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</si>
  <si>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</si>
  <si>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</si>
  <si>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</si>
  <si>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</si>
  <si>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</si>
  <si>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</si>
  <si>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</si>
  <si>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</si>
  <si>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</si>
  <si>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</si>
  <si>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</si>
  <si>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</si>
  <si>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</si>
  <si>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</si>
  <si>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</si>
  <si>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</si>
  <si>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</si>
  <si>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</si>
  <si>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</si>
  <si>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</si>
  <si>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</si>
  <si>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</si>
  <si>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</si>
  <si>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</si>
  <si>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</si>
  <si>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</si>
  <si>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</si>
  <si>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</si>
  <si>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</si>
  <si>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</si>
  <si>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</si>
  <si>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</si>
  <si>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</si>
  <si>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</si>
  <si>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</si>
  <si>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(설문지 : FFQ 95문항 설문지, 사용자 : 유동근, ID : H1900565)</t>
  </si>
  <si>
    <t>2021년 02월 10일 15:51:50</t>
  </si>
  <si>
    <t>H1900565</t>
  </si>
  <si>
    <t>유동근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</si>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</sst>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1" fontId="0" fillId="0" borderId="0" xfId="0" applyNumberFormat="1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42112"/>
        <c:axId val="490840152"/>
      </c:barChart>
      <c:catAx>
        <c:axId val="49084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40152"/>
        <c:crosses val="autoZero"/>
        <c:auto val="1"/>
        <c:lblAlgn val="ctr"/>
        <c:lblOffset val="100"/>
        <c:noMultiLvlLbl val="0"/>
      </c:catAx>
      <c:valAx>
        <c:axId val="49084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4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779720"/>
        <c:axId val="696778152"/>
      </c:barChart>
      <c:catAx>
        <c:axId val="69677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778152"/>
        <c:crosses val="autoZero"/>
        <c:auto val="1"/>
        <c:lblAlgn val="ctr"/>
        <c:lblOffset val="100"/>
        <c:noMultiLvlLbl val="0"/>
      </c:catAx>
      <c:valAx>
        <c:axId val="69677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77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780112"/>
        <c:axId val="696780504"/>
      </c:barChart>
      <c:catAx>
        <c:axId val="69678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780504"/>
        <c:crosses val="autoZero"/>
        <c:auto val="1"/>
        <c:lblAlgn val="ctr"/>
        <c:lblOffset val="100"/>
        <c:noMultiLvlLbl val="0"/>
      </c:catAx>
      <c:valAx>
        <c:axId val="69678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78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1505.9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91760"/>
        <c:axId val="253489800"/>
      </c:barChart>
      <c:catAx>
        <c:axId val="2534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89800"/>
        <c:crosses val="autoZero"/>
        <c:auto val="1"/>
        <c:lblAlgn val="ctr"/>
        <c:lblOffset val="100"/>
        <c:noMultiLvlLbl val="0"/>
      </c:catAx>
      <c:valAx>
        <c:axId val="25348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92152"/>
        <c:axId val="253488624"/>
      </c:barChart>
      <c:catAx>
        <c:axId val="25349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488624"/>
        <c:crosses val="autoZero"/>
        <c:auto val="1"/>
        <c:lblAlgn val="ctr"/>
        <c:lblOffset val="100"/>
        <c:noMultiLvlLbl val="0"/>
      </c:catAx>
      <c:valAx>
        <c:axId val="2534886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9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324.10000000000002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490584"/>
        <c:axId val="608890400"/>
      </c:barChart>
      <c:catAx>
        <c:axId val="25349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90400"/>
        <c:crosses val="autoZero"/>
        <c:auto val="1"/>
        <c:lblAlgn val="ctr"/>
        <c:lblOffset val="100"/>
        <c:noMultiLvlLbl val="0"/>
      </c:catAx>
      <c:valAx>
        <c:axId val="60889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49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88048"/>
        <c:axId val="608891184"/>
      </c:barChart>
      <c:catAx>
        <c:axId val="60888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91184"/>
        <c:crosses val="autoZero"/>
        <c:auto val="1"/>
        <c:lblAlgn val="ctr"/>
        <c:lblOffset val="100"/>
        <c:noMultiLvlLbl val="0"/>
      </c:catAx>
      <c:valAx>
        <c:axId val="608891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8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888832"/>
        <c:axId val="608889616"/>
      </c:barChart>
      <c:catAx>
        <c:axId val="60888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889616"/>
        <c:crosses val="autoZero"/>
        <c:auto val="1"/>
        <c:lblAlgn val="ctr"/>
        <c:lblOffset val="100"/>
        <c:noMultiLvlLbl val="0"/>
      </c:catAx>
      <c:valAx>
        <c:axId val="608889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8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943.9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06088"/>
        <c:axId val="33807656"/>
      </c:barChart>
      <c:catAx>
        <c:axId val="3380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7656"/>
        <c:crosses val="autoZero"/>
        <c:auto val="1"/>
        <c:lblAlgn val="ctr"/>
        <c:lblOffset val="100"/>
        <c:noMultiLvlLbl val="0"/>
      </c:catAx>
      <c:valAx>
        <c:axId val="338076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0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3808048"/>
        <c:axId val="33808440"/>
      </c:barChart>
      <c:catAx>
        <c:axId val="3380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808440"/>
        <c:crosses val="autoZero"/>
        <c:auto val="1"/>
        <c:lblAlgn val="ctr"/>
        <c:lblOffset val="100"/>
        <c:noMultiLvlLbl val="0"/>
      </c:catAx>
      <c:valAx>
        <c:axId val="3380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380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63696"/>
        <c:axId val="34064088"/>
      </c:barChart>
      <c:catAx>
        <c:axId val="3406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64088"/>
        <c:crosses val="autoZero"/>
        <c:auto val="1"/>
        <c:lblAlgn val="ctr"/>
        <c:lblOffset val="100"/>
        <c:noMultiLvlLbl val="0"/>
      </c:catAx>
      <c:valAx>
        <c:axId val="34064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6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39368"/>
        <c:axId val="490839760"/>
      </c:barChart>
      <c:catAx>
        <c:axId val="49083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39760"/>
        <c:crosses val="autoZero"/>
        <c:auto val="1"/>
        <c:lblAlgn val="ctr"/>
        <c:lblOffset val="100"/>
        <c:noMultiLvlLbl val="0"/>
      </c:catAx>
      <c:valAx>
        <c:axId val="49083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3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250.3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65264"/>
        <c:axId val="34064872"/>
      </c:barChart>
      <c:catAx>
        <c:axId val="3406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64872"/>
        <c:crosses val="autoZero"/>
        <c:auto val="1"/>
        <c:lblAlgn val="ctr"/>
        <c:lblOffset val="100"/>
        <c:noMultiLvlLbl val="0"/>
      </c:catAx>
      <c:valAx>
        <c:axId val="3406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6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4066048"/>
        <c:axId val="34062520"/>
      </c:barChart>
      <c:catAx>
        <c:axId val="3406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062520"/>
        <c:crosses val="autoZero"/>
        <c:auto val="1"/>
        <c:lblAlgn val="ctr"/>
        <c:lblOffset val="100"/>
        <c:noMultiLvlLbl val="0"/>
      </c:catAx>
      <c:valAx>
        <c:axId val="3406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406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10.6</c:v>
                </c:pt>
                <c:pt idx="1">
                  <c:v>20.5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64339784"/>
        <c:axId val="664338216"/>
      </c:barChart>
      <c:catAx>
        <c:axId val="66433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38216"/>
        <c:crosses val="autoZero"/>
        <c:auto val="1"/>
        <c:lblAlgn val="ctr"/>
        <c:lblOffset val="100"/>
        <c:noMultiLvlLbl val="0"/>
      </c:catAx>
      <c:valAx>
        <c:axId val="664338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3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16.759874</c:v>
                </c:pt>
                <c:pt idx="1">
                  <c:v>17.862822000000001</c:v>
                </c:pt>
                <c:pt idx="2">
                  <c:v>16.586735000000001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751.2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38608"/>
        <c:axId val="664341352"/>
      </c:barChart>
      <c:catAx>
        <c:axId val="66433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41352"/>
        <c:crosses val="autoZero"/>
        <c:auto val="1"/>
        <c:lblAlgn val="ctr"/>
        <c:lblOffset val="100"/>
        <c:noMultiLvlLbl val="0"/>
      </c:catAx>
      <c:valAx>
        <c:axId val="664341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3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339000"/>
        <c:axId val="664339392"/>
      </c:barChart>
      <c:catAx>
        <c:axId val="66433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339392"/>
        <c:crosses val="autoZero"/>
        <c:auto val="1"/>
        <c:lblAlgn val="ctr"/>
        <c:lblOffset val="100"/>
        <c:noMultiLvlLbl val="0"/>
      </c:catAx>
      <c:valAx>
        <c:axId val="66433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33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66.2</c:v>
                </c:pt>
                <c:pt idx="1">
                  <c:v>14</c:v>
                </c:pt>
                <c:pt idx="2">
                  <c:v>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325640"/>
        <c:axId val="517327600"/>
      </c:barChart>
      <c:catAx>
        <c:axId val="51732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27600"/>
        <c:crosses val="autoZero"/>
        <c:auto val="1"/>
        <c:lblAlgn val="ctr"/>
        <c:lblOffset val="100"/>
        <c:noMultiLvlLbl val="0"/>
      </c:catAx>
      <c:valAx>
        <c:axId val="51732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2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2182.9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24856"/>
        <c:axId val="517326032"/>
      </c:barChart>
      <c:catAx>
        <c:axId val="51732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26032"/>
        <c:crosses val="autoZero"/>
        <c:auto val="1"/>
        <c:lblAlgn val="ctr"/>
        <c:lblOffset val="100"/>
        <c:noMultiLvlLbl val="0"/>
      </c:catAx>
      <c:valAx>
        <c:axId val="51732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2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27992"/>
        <c:axId val="517326816"/>
      </c:barChart>
      <c:catAx>
        <c:axId val="51732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326816"/>
        <c:crosses val="autoZero"/>
        <c:auto val="1"/>
        <c:lblAlgn val="ctr"/>
        <c:lblOffset val="100"/>
        <c:noMultiLvlLbl val="0"/>
      </c:catAx>
      <c:valAx>
        <c:axId val="517326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2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325248"/>
        <c:axId val="494793912"/>
      </c:barChart>
      <c:catAx>
        <c:axId val="51732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793912"/>
        <c:crosses val="autoZero"/>
        <c:auto val="1"/>
        <c:lblAlgn val="ctr"/>
        <c:lblOffset val="100"/>
        <c:noMultiLvlLbl val="0"/>
      </c:catAx>
      <c:valAx>
        <c:axId val="49479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3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840936"/>
        <c:axId val="490841328"/>
      </c:barChart>
      <c:catAx>
        <c:axId val="490840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841328"/>
        <c:crosses val="autoZero"/>
        <c:auto val="1"/>
        <c:lblAlgn val="ctr"/>
        <c:lblOffset val="100"/>
        <c:noMultiLvlLbl val="0"/>
      </c:catAx>
      <c:valAx>
        <c:axId val="49084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84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9180.1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792344"/>
        <c:axId val="494794696"/>
      </c:barChart>
      <c:catAx>
        <c:axId val="49479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794696"/>
        <c:crosses val="autoZero"/>
        <c:auto val="1"/>
        <c:lblAlgn val="ctr"/>
        <c:lblOffset val="100"/>
        <c:noMultiLvlLbl val="0"/>
      </c:catAx>
      <c:valAx>
        <c:axId val="49479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79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793520"/>
        <c:axId val="494794304"/>
      </c:barChart>
      <c:catAx>
        <c:axId val="49479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794304"/>
        <c:crosses val="autoZero"/>
        <c:auto val="1"/>
        <c:lblAlgn val="ctr"/>
        <c:lblOffset val="100"/>
        <c:noMultiLvlLbl val="0"/>
      </c:catAx>
      <c:valAx>
        <c:axId val="49479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79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795872"/>
        <c:axId val="494792736"/>
      </c:barChart>
      <c:catAx>
        <c:axId val="49479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792736"/>
        <c:crosses val="autoZero"/>
        <c:auto val="1"/>
        <c:lblAlgn val="ctr"/>
        <c:lblOffset val="100"/>
        <c:noMultiLvlLbl val="0"/>
      </c:catAx>
      <c:valAx>
        <c:axId val="49479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7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40224"/>
        <c:axId val="493539440"/>
      </c:barChart>
      <c:catAx>
        <c:axId val="49354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39440"/>
        <c:crosses val="autoZero"/>
        <c:auto val="1"/>
        <c:lblAlgn val="ctr"/>
        <c:lblOffset val="100"/>
        <c:noMultiLvlLbl val="0"/>
      </c:catAx>
      <c:valAx>
        <c:axId val="49353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4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41400"/>
        <c:axId val="493542968"/>
      </c:barChart>
      <c:catAx>
        <c:axId val="49354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42968"/>
        <c:crosses val="autoZero"/>
        <c:auto val="1"/>
        <c:lblAlgn val="ctr"/>
        <c:lblOffset val="100"/>
        <c:noMultiLvlLbl val="0"/>
      </c:catAx>
      <c:valAx>
        <c:axId val="493542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41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42576"/>
        <c:axId val="601585984"/>
      </c:barChart>
      <c:catAx>
        <c:axId val="49354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85984"/>
        <c:crosses val="autoZero"/>
        <c:auto val="1"/>
        <c:lblAlgn val="ctr"/>
        <c:lblOffset val="100"/>
        <c:noMultiLvlLbl val="0"/>
      </c:catAx>
      <c:valAx>
        <c:axId val="60158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4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83240"/>
        <c:axId val="601584808"/>
      </c:barChart>
      <c:catAx>
        <c:axId val="60158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84808"/>
        <c:crosses val="autoZero"/>
        <c:auto val="1"/>
        <c:lblAlgn val="ctr"/>
        <c:lblOffset val="100"/>
        <c:noMultiLvlLbl val="0"/>
      </c:catAx>
      <c:valAx>
        <c:axId val="60158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8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83632"/>
        <c:axId val="601582848"/>
      </c:barChart>
      <c:catAx>
        <c:axId val="60158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582848"/>
        <c:crosses val="autoZero"/>
        <c:auto val="1"/>
        <c:lblAlgn val="ctr"/>
        <c:lblOffset val="100"/>
        <c:noMultiLvlLbl val="0"/>
      </c:catAx>
      <c:valAx>
        <c:axId val="60158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8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1584024"/>
        <c:axId val="696778936"/>
      </c:barChart>
      <c:catAx>
        <c:axId val="60158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778936"/>
        <c:crosses val="autoZero"/>
        <c:auto val="1"/>
        <c:lblAlgn val="ctr"/>
        <c:lblOffset val="100"/>
        <c:noMultiLvlLbl val="0"/>
      </c:catAx>
      <c:valAx>
        <c:axId val="69677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158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유동근, ID : H1900565)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10일 15:51:50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55</v>
      </c>
      <c r="B4" s="74"/>
      <c r="C4" s="74"/>
      <c r="D4" s="46"/>
      <c r="E4" s="76" t="s">
        <v>197</v>
      </c>
      <c r="F4" s="77"/>
      <c r="G4" s="77"/>
      <c r="H4" s="78"/>
      <c r="I4" s="46"/>
      <c r="J4" s="76" t="s">
        <v>198</v>
      </c>
      <c r="K4" s="77"/>
      <c r="L4" s="78"/>
      <c r="M4" s="46"/>
      <c r="N4" s="74" t="s">
        <v>199</v>
      </c>
      <c r="O4" s="74"/>
      <c r="P4" s="74"/>
      <c r="Q4" s="74"/>
      <c r="R4" s="74"/>
      <c r="S4" s="74"/>
      <c r="T4" s="46"/>
      <c r="U4" s="74" t="s">
        <v>200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2200</v>
      </c>
      <c r="C6" s="59">
        <f>'DRIs DATA 입력'!C6</f>
        <v>2182.9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66.2</v>
      </c>
      <c r="G8" s="59">
        <f>'DRIs DATA 입력'!G8</f>
        <v>14</v>
      </c>
      <c r="H8" s="59">
        <f>'DRIs DATA 입력'!H8</f>
        <v>19.8</v>
      </c>
      <c r="I8" s="46"/>
      <c r="J8" s="59" t="s">
        <v>215</v>
      </c>
      <c r="K8" s="59">
        <f>'DRIs DATA 입력'!K8</f>
        <v>10.6</v>
      </c>
      <c r="L8" s="59">
        <f>'DRIs DATA 입력'!L8</f>
        <v>20.5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217</v>
      </c>
      <c r="B14" s="74"/>
      <c r="C14" s="74"/>
      <c r="D14" s="74"/>
      <c r="E14" s="74"/>
      <c r="F14" s="74"/>
      <c r="G14" s="46"/>
      <c r="H14" s="74" t="s">
        <v>218</v>
      </c>
      <c r="I14" s="74"/>
      <c r="J14" s="74"/>
      <c r="K14" s="74"/>
      <c r="L14" s="74"/>
      <c r="M14" s="74"/>
      <c r="N14" s="46"/>
      <c r="O14" s="74" t="s">
        <v>219</v>
      </c>
      <c r="P14" s="74"/>
      <c r="Q14" s="74"/>
      <c r="R14" s="74"/>
      <c r="S14" s="74"/>
      <c r="T14" s="74"/>
      <c r="U14" s="46"/>
      <c r="V14" s="74" t="s">
        <v>220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751.2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336.3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223</v>
      </c>
      <c r="B24" s="74"/>
      <c r="C24" s="74"/>
      <c r="D24" s="74"/>
      <c r="E24" s="74"/>
      <c r="F24" s="74"/>
      <c r="G24" s="46"/>
      <c r="H24" s="74" t="s">
        <v>224</v>
      </c>
      <c r="I24" s="74"/>
      <c r="J24" s="74"/>
      <c r="K24" s="74"/>
      <c r="L24" s="74"/>
      <c r="M24" s="74"/>
      <c r="N24" s="46"/>
      <c r="O24" s="74" t="s">
        <v>225</v>
      </c>
      <c r="P24" s="74"/>
      <c r="Q24" s="74"/>
      <c r="R24" s="74"/>
      <c r="S24" s="74"/>
      <c r="T24" s="74"/>
      <c r="U24" s="46"/>
      <c r="V24" s="74" t="s">
        <v>226</v>
      </c>
      <c r="W24" s="74"/>
      <c r="X24" s="74"/>
      <c r="Y24" s="74"/>
      <c r="Z24" s="74"/>
      <c r="AA24" s="74"/>
      <c r="AB24" s="46"/>
      <c r="AC24" s="74" t="s">
        <v>227</v>
      </c>
      <c r="AD24" s="74"/>
      <c r="AE24" s="74"/>
      <c r="AF24" s="74"/>
      <c r="AG24" s="74"/>
      <c r="AH24" s="74"/>
      <c r="AI24" s="46"/>
      <c r="AJ24" s="74" t="s">
        <v>228</v>
      </c>
      <c r="AK24" s="74"/>
      <c r="AL24" s="74"/>
      <c r="AM24" s="74"/>
      <c r="AN24" s="74"/>
      <c r="AO24" s="74"/>
      <c r="AP24" s="46"/>
      <c r="AQ24" s="74" t="s">
        <v>229</v>
      </c>
      <c r="AR24" s="74"/>
      <c r="AS24" s="74"/>
      <c r="AT24" s="74"/>
      <c r="AU24" s="74"/>
      <c r="AV24" s="74"/>
      <c r="AW24" s="46"/>
      <c r="AX24" s="74" t="s">
        <v>230</v>
      </c>
      <c r="AY24" s="74"/>
      <c r="AZ24" s="74"/>
      <c r="BA24" s="74"/>
      <c r="BB24" s="74"/>
      <c r="BC24" s="74"/>
      <c r="BD24" s="46"/>
      <c r="BE24" s="74" t="s">
        <v>231</v>
      </c>
      <c r="BF24" s="74"/>
      <c r="BG24" s="74"/>
      <c r="BH24" s="74"/>
      <c r="BI24" s="74"/>
      <c r="BJ24" s="74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142.5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762.5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234</v>
      </c>
      <c r="B34" s="74"/>
      <c r="C34" s="74"/>
      <c r="D34" s="74"/>
      <c r="E34" s="74"/>
      <c r="F34" s="74"/>
      <c r="G34" s="46"/>
      <c r="H34" s="74" t="s">
        <v>235</v>
      </c>
      <c r="I34" s="74"/>
      <c r="J34" s="74"/>
      <c r="K34" s="74"/>
      <c r="L34" s="74"/>
      <c r="M34" s="74"/>
      <c r="N34" s="46"/>
      <c r="O34" s="74" t="s">
        <v>236</v>
      </c>
      <c r="P34" s="74"/>
      <c r="Q34" s="74"/>
      <c r="R34" s="74"/>
      <c r="S34" s="74"/>
      <c r="T34" s="74"/>
      <c r="U34" s="46"/>
      <c r="V34" s="74" t="s">
        <v>237</v>
      </c>
      <c r="W34" s="74"/>
      <c r="X34" s="74"/>
      <c r="Y34" s="74"/>
      <c r="Z34" s="74"/>
      <c r="AA34" s="74"/>
      <c r="AB34" s="46"/>
      <c r="AC34" s="74" t="s">
        <v>238</v>
      </c>
      <c r="AD34" s="74"/>
      <c r="AE34" s="74"/>
      <c r="AF34" s="74"/>
      <c r="AG34" s="74"/>
      <c r="AH34" s="74"/>
      <c r="AI34" s="46"/>
      <c r="AJ34" s="74" t="s">
        <v>239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788.5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1505.9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9180.1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4687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324.10000000000002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175.5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240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241</v>
      </c>
      <c r="B44" s="74"/>
      <c r="C44" s="74"/>
      <c r="D44" s="74"/>
      <c r="E44" s="74"/>
      <c r="F44" s="74"/>
      <c r="G44" s="46"/>
      <c r="H44" s="74" t="s">
        <v>242</v>
      </c>
      <c r="I44" s="74"/>
      <c r="J44" s="74"/>
      <c r="K44" s="74"/>
      <c r="L44" s="74"/>
      <c r="M44" s="74"/>
      <c r="N44" s="46"/>
      <c r="O44" s="74" t="s">
        <v>243</v>
      </c>
      <c r="P44" s="74"/>
      <c r="Q44" s="74"/>
      <c r="R44" s="74"/>
      <c r="S44" s="74"/>
      <c r="T44" s="74"/>
      <c r="U44" s="46"/>
      <c r="V44" s="74" t="s">
        <v>244</v>
      </c>
      <c r="W44" s="74"/>
      <c r="X44" s="74"/>
      <c r="Y44" s="74"/>
      <c r="Z44" s="74"/>
      <c r="AA44" s="74"/>
      <c r="AB44" s="46"/>
      <c r="AC44" s="74" t="s">
        <v>245</v>
      </c>
      <c r="AD44" s="74"/>
      <c r="AE44" s="74"/>
      <c r="AF44" s="74"/>
      <c r="AG44" s="74"/>
      <c r="AH44" s="74"/>
      <c r="AI44" s="46"/>
      <c r="AJ44" s="74" t="s">
        <v>246</v>
      </c>
      <c r="AK44" s="74"/>
      <c r="AL44" s="74"/>
      <c r="AM44" s="74"/>
      <c r="AN44" s="74"/>
      <c r="AO44" s="74"/>
      <c r="AP44" s="46"/>
      <c r="AQ44" s="74" t="s">
        <v>247</v>
      </c>
      <c r="AR44" s="74"/>
      <c r="AS44" s="74"/>
      <c r="AT44" s="74"/>
      <c r="AU44" s="74"/>
      <c r="AV44" s="74"/>
      <c r="AW44" s="46"/>
      <c r="AX44" s="74" t="s">
        <v>248</v>
      </c>
      <c r="AY44" s="74"/>
      <c r="AZ44" s="74"/>
      <c r="BA44" s="74"/>
      <c r="BB44" s="74"/>
      <c r="BC44" s="74"/>
      <c r="BD44" s="46"/>
      <c r="BE44" s="74" t="s">
        <v>249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943.9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250.3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105.1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U55" sqref="U55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278</v>
      </c>
      <c r="G1" s="64" t="s">
        <v>277</v>
      </c>
      <c r="H1" s="63" t="s">
        <v>279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2200</v>
      </c>
      <c r="C6" s="69">
        <v>2182.9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50</v>
      </c>
      <c r="P6" s="69">
        <v>60</v>
      </c>
      <c r="Q6" s="69">
        <v>0</v>
      </c>
      <c r="R6" s="69">
        <v>0</v>
      </c>
      <c r="S6" s="69">
        <v>93.1</v>
      </c>
      <c r="U6" s="69" t="s">
        <v>213</v>
      </c>
      <c r="V6" s="69">
        <v>0</v>
      </c>
      <c r="W6" s="69">
        <v>0</v>
      </c>
      <c r="X6" s="69">
        <v>25</v>
      </c>
      <c r="Y6" s="69">
        <v>0</v>
      </c>
      <c r="Z6" s="69">
        <v>32.9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66.2</v>
      </c>
      <c r="G8" s="69">
        <v>14</v>
      </c>
      <c r="H8" s="69">
        <v>19.8</v>
      </c>
      <c r="J8" s="69" t="s">
        <v>215</v>
      </c>
      <c r="K8" s="69">
        <v>10.6</v>
      </c>
      <c r="L8" s="69">
        <v>20.5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530</v>
      </c>
      <c r="C16" s="69">
        <v>750</v>
      </c>
      <c r="D16" s="69">
        <v>0</v>
      </c>
      <c r="E16" s="69">
        <v>3000</v>
      </c>
      <c r="F16" s="69">
        <v>751.2</v>
      </c>
      <c r="H16" s="69" t="s">
        <v>3</v>
      </c>
      <c r="I16" s="69">
        <v>0</v>
      </c>
      <c r="J16" s="69">
        <v>0</v>
      </c>
      <c r="K16" s="69">
        <v>12</v>
      </c>
      <c r="L16" s="69">
        <v>540</v>
      </c>
      <c r="M16" s="69">
        <v>26.8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7.6</v>
      </c>
      <c r="V16" s="69" t="s">
        <v>5</v>
      </c>
      <c r="W16" s="69">
        <v>0</v>
      </c>
      <c r="X16" s="69">
        <v>0</v>
      </c>
      <c r="Y16" s="69">
        <v>75</v>
      </c>
      <c r="Z16" s="69">
        <v>0</v>
      </c>
      <c r="AA16" s="69">
        <v>336.3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75</v>
      </c>
      <c r="C26" s="69">
        <v>100</v>
      </c>
      <c r="D26" s="69">
        <v>0</v>
      </c>
      <c r="E26" s="69">
        <v>2000</v>
      </c>
      <c r="F26" s="69">
        <v>142.5</v>
      </c>
      <c r="H26" s="69" t="s">
        <v>9</v>
      </c>
      <c r="I26" s="69">
        <v>1</v>
      </c>
      <c r="J26" s="69">
        <v>1.2</v>
      </c>
      <c r="K26" s="69">
        <v>0</v>
      </c>
      <c r="L26" s="69">
        <v>0</v>
      </c>
      <c r="M26" s="69">
        <v>2.5</v>
      </c>
      <c r="O26" s="69" t="s">
        <v>10</v>
      </c>
      <c r="P26" s="69">
        <v>1.3</v>
      </c>
      <c r="Q26" s="69">
        <v>1.5</v>
      </c>
      <c r="R26" s="69">
        <v>0</v>
      </c>
      <c r="S26" s="69">
        <v>0</v>
      </c>
      <c r="T26" s="69">
        <v>2.2000000000000002</v>
      </c>
      <c r="V26" s="69" t="s">
        <v>11</v>
      </c>
      <c r="W26" s="69">
        <v>12</v>
      </c>
      <c r="X26" s="69">
        <v>16</v>
      </c>
      <c r="Y26" s="69">
        <v>0</v>
      </c>
      <c r="Z26" s="69">
        <v>35</v>
      </c>
      <c r="AA26" s="69">
        <v>21</v>
      </c>
      <c r="AC26" s="69" t="s">
        <v>12</v>
      </c>
      <c r="AD26" s="69">
        <v>1.3</v>
      </c>
      <c r="AE26" s="69">
        <v>1.5</v>
      </c>
      <c r="AF26" s="69">
        <v>0</v>
      </c>
      <c r="AG26" s="69">
        <v>100</v>
      </c>
      <c r="AH26" s="69">
        <v>2.4</v>
      </c>
      <c r="AJ26" s="69" t="s">
        <v>232</v>
      </c>
      <c r="AK26" s="69">
        <v>320</v>
      </c>
      <c r="AL26" s="69">
        <v>400</v>
      </c>
      <c r="AM26" s="69">
        <v>0</v>
      </c>
      <c r="AN26" s="69">
        <v>1000</v>
      </c>
      <c r="AO26" s="69">
        <v>762.5</v>
      </c>
      <c r="AQ26" s="69" t="s">
        <v>13</v>
      </c>
      <c r="AR26" s="69">
        <v>2</v>
      </c>
      <c r="AS26" s="69">
        <v>2.4</v>
      </c>
      <c r="AT26" s="69">
        <v>0</v>
      </c>
      <c r="AU26" s="69">
        <v>0</v>
      </c>
      <c r="AV26" s="69">
        <v>12.6</v>
      </c>
      <c r="AX26" s="69" t="s">
        <v>14</v>
      </c>
      <c r="AY26" s="69">
        <v>0</v>
      </c>
      <c r="AZ26" s="69">
        <v>0</v>
      </c>
      <c r="BA26" s="69">
        <v>5</v>
      </c>
      <c r="BB26" s="69">
        <v>0</v>
      </c>
      <c r="BC26" s="69">
        <v>3.6</v>
      </c>
      <c r="BE26" s="69" t="s">
        <v>15</v>
      </c>
      <c r="BF26" s="69">
        <v>0</v>
      </c>
      <c r="BG26" s="69">
        <v>0</v>
      </c>
      <c r="BH26" s="69">
        <v>30</v>
      </c>
      <c r="BI26" s="69">
        <v>0</v>
      </c>
      <c r="BJ26" s="69">
        <v>1.4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600</v>
      </c>
      <c r="C36" s="69">
        <v>750</v>
      </c>
      <c r="D36" s="69">
        <v>0</v>
      </c>
      <c r="E36" s="69">
        <v>2000</v>
      </c>
      <c r="F36" s="69">
        <v>788.5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1505.9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9180.1</v>
      </c>
      <c r="V36" s="69" t="s">
        <v>20</v>
      </c>
      <c r="W36" s="69">
        <v>0</v>
      </c>
      <c r="X36" s="69">
        <v>0</v>
      </c>
      <c r="Y36" s="69">
        <v>3500</v>
      </c>
      <c r="Z36" s="69">
        <v>0</v>
      </c>
      <c r="AA36" s="69">
        <v>4687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324.10000000000002</v>
      </c>
      <c r="AJ36" s="69" t="s">
        <v>22</v>
      </c>
      <c r="AK36" s="69">
        <v>305</v>
      </c>
      <c r="AL36" s="69">
        <v>370</v>
      </c>
      <c r="AM36" s="69">
        <v>0</v>
      </c>
      <c r="AN36" s="69">
        <v>350</v>
      </c>
      <c r="AO36" s="69">
        <v>175.5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7</v>
      </c>
      <c r="C46" s="69">
        <v>10</v>
      </c>
      <c r="D46" s="69">
        <v>0</v>
      </c>
      <c r="E46" s="69">
        <v>45</v>
      </c>
      <c r="F46" s="69">
        <v>22.3</v>
      </c>
      <c r="H46" s="69" t="s">
        <v>24</v>
      </c>
      <c r="I46" s="69">
        <v>8</v>
      </c>
      <c r="J46" s="69">
        <v>9</v>
      </c>
      <c r="K46" s="69">
        <v>0</v>
      </c>
      <c r="L46" s="69">
        <v>35</v>
      </c>
      <c r="M46" s="69">
        <v>13.5</v>
      </c>
      <c r="O46" s="69" t="s">
        <v>250</v>
      </c>
      <c r="P46" s="69">
        <v>600</v>
      </c>
      <c r="Q46" s="69">
        <v>800</v>
      </c>
      <c r="R46" s="69">
        <v>0</v>
      </c>
      <c r="S46" s="69">
        <v>10000</v>
      </c>
      <c r="T46" s="69">
        <v>943.9</v>
      </c>
      <c r="V46" s="69" t="s">
        <v>29</v>
      </c>
      <c r="W46" s="69">
        <v>0</v>
      </c>
      <c r="X46" s="69">
        <v>0</v>
      </c>
      <c r="Y46" s="69">
        <v>3</v>
      </c>
      <c r="Z46" s="69">
        <v>10</v>
      </c>
      <c r="AA46" s="69">
        <v>0</v>
      </c>
      <c r="AC46" s="69" t="s">
        <v>25</v>
      </c>
      <c r="AD46" s="69">
        <v>0</v>
      </c>
      <c r="AE46" s="69">
        <v>0</v>
      </c>
      <c r="AF46" s="69">
        <v>4</v>
      </c>
      <c r="AG46" s="69">
        <v>11</v>
      </c>
      <c r="AH46" s="69">
        <v>3.4</v>
      </c>
      <c r="AJ46" s="69" t="s">
        <v>26</v>
      </c>
      <c r="AK46" s="69">
        <v>95</v>
      </c>
      <c r="AL46" s="69">
        <v>150</v>
      </c>
      <c r="AM46" s="69">
        <v>0</v>
      </c>
      <c r="AN46" s="69">
        <v>2400</v>
      </c>
      <c r="AO46" s="69">
        <v>250.3</v>
      </c>
      <c r="AQ46" s="69" t="s">
        <v>27</v>
      </c>
      <c r="AR46" s="69">
        <v>50</v>
      </c>
      <c r="AS46" s="69">
        <v>60</v>
      </c>
      <c r="AT46" s="69">
        <v>0</v>
      </c>
      <c r="AU46" s="69">
        <v>400</v>
      </c>
      <c r="AV46" s="69">
        <v>105.1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280</v>
      </c>
      <c r="B2" s="62" t="s">
        <v>281</v>
      </c>
      <c r="C2" s="62" t="s">
        <v>282</v>
      </c>
      <c r="D2" s="62">
        <v>50</v>
      </c>
      <c r="E2" s="62">
        <v>2182.9486999999999</v>
      </c>
      <c r="F2" s="62">
        <v>311.28582999999998</v>
      </c>
      <c r="G2" s="62">
        <v>65.615600000000001</v>
      </c>
      <c r="H2" s="62">
        <v>34.160285999999999</v>
      </c>
      <c r="I2" s="62">
        <v>31.455313</v>
      </c>
      <c r="J2" s="62">
        <v>93.121250000000003</v>
      </c>
      <c r="K2" s="62">
        <v>40.119746999999997</v>
      </c>
      <c r="L2" s="62">
        <v>53.0015</v>
      </c>
      <c r="M2" s="62">
        <v>32.859848</v>
      </c>
      <c r="N2" s="62">
        <v>3.0345344999999999</v>
      </c>
      <c r="O2" s="62">
        <v>18.616629</v>
      </c>
      <c r="P2" s="62">
        <v>1423.5667000000001</v>
      </c>
      <c r="Q2" s="62">
        <v>40.645026999999999</v>
      </c>
      <c r="R2" s="62">
        <v>751.21199999999999</v>
      </c>
      <c r="S2" s="62">
        <v>151.36241000000001</v>
      </c>
      <c r="T2" s="62">
        <v>7198.1953000000003</v>
      </c>
      <c r="U2" s="62">
        <v>7.6395939999999998</v>
      </c>
      <c r="V2" s="62">
        <v>26.789190000000001</v>
      </c>
      <c r="W2" s="62">
        <v>336.31432999999998</v>
      </c>
      <c r="X2" s="62">
        <v>142.54738</v>
      </c>
      <c r="Y2" s="62">
        <v>2.5308459000000001</v>
      </c>
      <c r="Z2" s="62">
        <v>2.1779404000000002</v>
      </c>
      <c r="AA2" s="62">
        <v>20.957488999999999</v>
      </c>
      <c r="AB2" s="62">
        <v>2.4252403</v>
      </c>
      <c r="AC2" s="62">
        <v>762.51575000000003</v>
      </c>
      <c r="AD2" s="62">
        <v>12.569112000000001</v>
      </c>
      <c r="AE2" s="62">
        <v>3.5818447999999998</v>
      </c>
      <c r="AF2" s="62">
        <v>1.3894597</v>
      </c>
      <c r="AG2" s="62">
        <v>788.50940000000003</v>
      </c>
      <c r="AH2" s="62">
        <v>396.45620000000002</v>
      </c>
      <c r="AI2" s="62">
        <v>392.05322000000001</v>
      </c>
      <c r="AJ2" s="62">
        <v>1505.8605</v>
      </c>
      <c r="AK2" s="62">
        <v>9180.0529999999999</v>
      </c>
      <c r="AL2" s="62">
        <v>324.06063999999998</v>
      </c>
      <c r="AM2" s="62">
        <v>4686.9926999999998</v>
      </c>
      <c r="AN2" s="62">
        <v>175.51254</v>
      </c>
      <c r="AO2" s="62">
        <v>22.342877999999999</v>
      </c>
      <c r="AP2" s="62">
        <v>16.533124999999998</v>
      </c>
      <c r="AQ2" s="62">
        <v>5.8097544000000001</v>
      </c>
      <c r="AR2" s="62">
        <v>13.460751999999999</v>
      </c>
      <c r="AS2" s="62">
        <v>943.89275999999995</v>
      </c>
      <c r="AT2" s="62">
        <v>2.8622709999999999E-2</v>
      </c>
      <c r="AU2" s="62">
        <v>3.4428043000000002</v>
      </c>
      <c r="AV2" s="62">
        <v>250.30146999999999</v>
      </c>
      <c r="AW2" s="62">
        <v>105.11469</v>
      </c>
      <c r="AX2" s="62">
        <v>0.20578721</v>
      </c>
      <c r="AY2" s="62">
        <v>2.0161433</v>
      </c>
      <c r="AZ2" s="62">
        <v>397.01641999999998</v>
      </c>
      <c r="BA2" s="62">
        <v>51.218359999999997</v>
      </c>
      <c r="BB2" s="62">
        <v>16.759874</v>
      </c>
      <c r="BC2" s="62">
        <v>17.862822000000001</v>
      </c>
      <c r="BD2" s="62">
        <v>16.586735000000001</v>
      </c>
      <c r="BE2" s="62">
        <v>1.2803761</v>
      </c>
      <c r="BF2" s="62">
        <v>4.2603</v>
      </c>
      <c r="BG2" s="62">
        <v>1.3877449999999999E-3</v>
      </c>
      <c r="BH2" s="62">
        <v>5.2811150000000001E-2</v>
      </c>
      <c r="BI2" s="62">
        <v>4.0307466E-2</v>
      </c>
      <c r="BJ2" s="62">
        <v>0.14116219999999999</v>
      </c>
      <c r="BK2" s="62">
        <v>1.0675000000000001E-4</v>
      </c>
      <c r="BL2" s="62">
        <v>0.48247649999999997</v>
      </c>
      <c r="BM2" s="62">
        <v>5.6168423000000001</v>
      </c>
      <c r="BN2" s="62">
        <v>1.5131304999999999</v>
      </c>
      <c r="BO2" s="62">
        <v>85.553579999999997</v>
      </c>
      <c r="BP2" s="62">
        <v>14.2992525</v>
      </c>
      <c r="BQ2" s="62">
        <v>25.299925000000002</v>
      </c>
      <c r="BR2" s="62">
        <v>90.764669999999995</v>
      </c>
      <c r="BS2" s="62">
        <v>47.924618000000002</v>
      </c>
      <c r="BT2" s="62">
        <v>17.303646000000001</v>
      </c>
      <c r="BU2" s="62">
        <v>0.10012533999999999</v>
      </c>
      <c r="BV2" s="62">
        <v>9.488663E-2</v>
      </c>
      <c r="BW2" s="62">
        <v>1.1478838</v>
      </c>
      <c r="BX2" s="62">
        <v>2.3391989999999998</v>
      </c>
      <c r="BY2" s="62">
        <v>0.19915447999999999</v>
      </c>
      <c r="BZ2" s="62">
        <v>7.7325799999999997E-4</v>
      </c>
      <c r="CA2" s="62">
        <v>1.083418</v>
      </c>
      <c r="CB2" s="62">
        <v>4.6218768E-2</v>
      </c>
      <c r="CC2" s="62">
        <v>0.48204088</v>
      </c>
      <c r="CD2" s="62">
        <v>3.9387903</v>
      </c>
      <c r="CE2" s="62">
        <v>6.1578849999999997E-2</v>
      </c>
      <c r="CF2" s="62">
        <v>0.7150244</v>
      </c>
      <c r="CG2" s="72">
        <v>1.2449999999999999E-6</v>
      </c>
      <c r="CH2" s="62">
        <v>0.12004031</v>
      </c>
      <c r="CI2" s="62">
        <v>1.266868E-3</v>
      </c>
      <c r="CJ2" s="62">
        <v>8.0236540000000005</v>
      </c>
      <c r="CK2" s="62">
        <v>1.0866492E-2</v>
      </c>
      <c r="CL2" s="62">
        <v>1.1511117</v>
      </c>
      <c r="CM2" s="62">
        <v>5.1896839999999997</v>
      </c>
      <c r="CN2" s="62">
        <v>2835.5151000000001</v>
      </c>
      <c r="CO2" s="62">
        <v>4951.6377000000002</v>
      </c>
      <c r="CP2" s="62">
        <v>3439.1284000000001</v>
      </c>
      <c r="CQ2" s="62">
        <v>1262.3317</v>
      </c>
      <c r="CR2" s="62">
        <v>581.93933000000004</v>
      </c>
      <c r="CS2" s="62">
        <v>463.48586999999998</v>
      </c>
      <c r="CT2" s="62">
        <v>2827.6190999999999</v>
      </c>
      <c r="CU2" s="62">
        <v>1943.3952999999999</v>
      </c>
      <c r="CV2" s="62">
        <v>1519.0139999999999</v>
      </c>
      <c r="CW2" s="62">
        <v>2254.4585000000002</v>
      </c>
      <c r="CX2" s="62">
        <v>679.70839999999998</v>
      </c>
      <c r="CY2" s="62">
        <v>3402.6196</v>
      </c>
      <c r="CZ2" s="62">
        <v>2125.9868000000001</v>
      </c>
      <c r="DA2" s="62">
        <v>4046.1950000000002</v>
      </c>
      <c r="DB2" s="62">
        <v>3714.1835999999998</v>
      </c>
      <c r="DC2" s="62">
        <v>5889.7803000000004</v>
      </c>
      <c r="DD2" s="62">
        <v>11101.856</v>
      </c>
      <c r="DE2" s="62">
        <v>2382.9958000000001</v>
      </c>
      <c r="DF2" s="62">
        <v>4625.384</v>
      </c>
      <c r="DG2" s="62">
        <v>2436.0410000000002</v>
      </c>
      <c r="DH2" s="62">
        <v>181.86586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51.218359999999997</v>
      </c>
      <c r="B6">
        <f>BB2</f>
        <v>16.759874</v>
      </c>
      <c r="C6">
        <f>BC2</f>
        <v>17.862822000000001</v>
      </c>
      <c r="D6">
        <f>BD2</f>
        <v>16.586735000000001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7" sqref="K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25628</v>
      </c>
      <c r="C2" s="56">
        <f ca="1">YEAR(TODAY())-YEAR(B2)+IF(TODAY()&gt;=DATE(YEAR(TODAY()),MONTH(B2),DAY(B2)),0,-1)</f>
        <v>50</v>
      </c>
      <c r="E2" s="52">
        <v>179.3</v>
      </c>
      <c r="F2" s="53" t="s">
        <v>275</v>
      </c>
      <c r="G2" s="52">
        <v>74</v>
      </c>
      <c r="H2" s="51" t="s">
        <v>40</v>
      </c>
      <c r="I2" s="79">
        <f>ROUND(G3/E3^2,1)</f>
        <v>23</v>
      </c>
    </row>
    <row r="3" spans="1:9">
      <c r="E3" s="51">
        <f>E2/100</f>
        <v>1.7930000000000001</v>
      </c>
      <c r="F3" s="51" t="s">
        <v>39</v>
      </c>
      <c r="G3" s="51">
        <f>G2</f>
        <v>74</v>
      </c>
      <c r="H3" s="51" t="s">
        <v>40</v>
      </c>
      <c r="I3" s="79"/>
    </row>
    <row r="4" spans="1:9">
      <c r="A4" t="s">
        <v>272</v>
      </c>
    </row>
    <row r="5" spans="1:9">
      <c r="B5" s="60">
        <v>44181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유동근, ID : H1900565)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10일 15:51:50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44181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50</v>
      </c>
      <c r="G12" s="101"/>
      <c r="H12" s="101"/>
      <c r="I12" s="101"/>
      <c r="K12" s="130">
        <f>'개인정보 및 신체계측 입력'!E2</f>
        <v>179.3</v>
      </c>
      <c r="L12" s="131"/>
      <c r="M12" s="124">
        <f>'개인정보 및 신체계측 입력'!G2</f>
        <v>74</v>
      </c>
      <c r="N12" s="125"/>
      <c r="O12" s="120" t="s">
        <v>270</v>
      </c>
      <c r="P12" s="114"/>
      <c r="Q12" s="97">
        <f>'개인정보 및 신체계측 입력'!I2</f>
        <v>23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유동근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41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7" t="s">
        <v>42</v>
      </c>
      <c r="E36" s="87"/>
      <c r="F36" s="87"/>
      <c r="G36" s="87"/>
      <c r="H36" s="87"/>
      <c r="I36" s="34">
        <f>'DRIs DATA'!F8</f>
        <v>66.2</v>
      </c>
      <c r="J36" s="90" t="s">
        <v>43</v>
      </c>
      <c r="K36" s="90"/>
      <c r="L36" s="90"/>
      <c r="M36" s="90"/>
      <c r="N36" s="35"/>
      <c r="O36" s="110" t="s">
        <v>44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181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7" t="s">
        <v>42</v>
      </c>
      <c r="E41" s="87"/>
      <c r="F41" s="87"/>
      <c r="G41" s="87"/>
      <c r="H41" s="87"/>
      <c r="I41" s="34">
        <f>'DRIs DATA'!G8</f>
        <v>14</v>
      </c>
      <c r="J41" s="90" t="s">
        <v>43</v>
      </c>
      <c r="K41" s="90"/>
      <c r="L41" s="90"/>
      <c r="M41" s="90"/>
      <c r="N41" s="35"/>
      <c r="O41" s="91" t="s">
        <v>48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183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1" t="s">
        <v>42</v>
      </c>
      <c r="E46" s="111"/>
      <c r="F46" s="111"/>
      <c r="G46" s="111"/>
      <c r="H46" s="111"/>
      <c r="I46" s="34">
        <f>'DRIs DATA'!H8</f>
        <v>19.8</v>
      </c>
      <c r="J46" s="90" t="s">
        <v>43</v>
      </c>
      <c r="K46" s="90"/>
      <c r="L46" s="90"/>
      <c r="M46" s="90"/>
      <c r="N46" s="35"/>
      <c r="O46" s="91" t="s">
        <v>47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190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163</v>
      </c>
      <c r="D69" s="86"/>
      <c r="E69" s="86"/>
      <c r="F69" s="86"/>
      <c r="G69" s="86"/>
      <c r="H69" s="87" t="s">
        <v>169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8">
        <f>ROUND('그룹 전체 사용자의 일일 입력'!D6/MAX('그룹 전체 사용자의 일일 입력'!$B$6,'그룹 전체 사용자의 일일 입력'!$C$6,'그룹 전체 사용자의 일일 입력'!$D$6),1)</f>
        <v>0.9</v>
      </c>
      <c r="P69" s="88"/>
      <c r="Q69" s="37" t="s">
        <v>53</v>
      </c>
      <c r="R69" s="35"/>
      <c r="S69" s="35"/>
      <c r="T69" s="6"/>
    </row>
    <row r="70" spans="2:21" ht="18" customHeight="1" thickBot="1">
      <c r="B70" s="6"/>
      <c r="C70" s="89" t="s">
        <v>164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50</v>
      </c>
      <c r="D72" s="86"/>
      <c r="E72" s="86"/>
      <c r="F72" s="86"/>
      <c r="G72" s="86"/>
      <c r="H72" s="38"/>
      <c r="I72" s="87" t="s">
        <v>51</v>
      </c>
      <c r="J72" s="87"/>
      <c r="K72" s="36">
        <f>ROUND('DRIs DATA'!L8,1)</f>
        <v>20.5</v>
      </c>
      <c r="L72" s="36" t="s">
        <v>52</v>
      </c>
      <c r="M72" s="36">
        <f>ROUND('DRIs DATA'!K8,1)</f>
        <v>10.6</v>
      </c>
      <c r="N72" s="90" t="s">
        <v>53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180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191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167</v>
      </c>
      <c r="C80" s="103"/>
      <c r="D80" s="103"/>
      <c r="E80" s="103"/>
      <c r="F80" s="21"/>
      <c r="G80" s="21"/>
      <c r="H80" s="21"/>
      <c r="L80" s="103" t="s">
        <v>171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267</v>
      </c>
      <c r="C93" s="105"/>
      <c r="D93" s="105"/>
      <c r="E93" s="105"/>
      <c r="F93" s="105"/>
      <c r="G93" s="105"/>
      <c r="H93" s="105"/>
      <c r="I93" s="105"/>
      <c r="J93" s="106"/>
      <c r="L93" s="104" t="s">
        <v>174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170</v>
      </c>
      <c r="C94" s="163"/>
      <c r="D94" s="163"/>
      <c r="E94" s="163"/>
      <c r="F94" s="161">
        <f>ROUND('DRIs DATA'!F16/'DRIs DATA'!C16*100,2)</f>
        <v>100.16</v>
      </c>
      <c r="G94" s="161"/>
      <c r="H94" s="163" t="s">
        <v>166</v>
      </c>
      <c r="I94" s="163"/>
      <c r="J94" s="164"/>
      <c r="L94" s="165" t="s">
        <v>170</v>
      </c>
      <c r="M94" s="163"/>
      <c r="N94" s="163"/>
      <c r="O94" s="163"/>
      <c r="P94" s="163"/>
      <c r="Q94" s="23">
        <f>ROUND('DRIs DATA'!M16/'DRIs DATA'!K16*100,2)</f>
        <v>223.33</v>
      </c>
      <c r="R94" s="163" t="s">
        <v>166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179</v>
      </c>
      <c r="C96" s="150"/>
      <c r="D96" s="150"/>
      <c r="E96" s="150"/>
      <c r="F96" s="150"/>
      <c r="G96" s="150"/>
      <c r="H96" s="150"/>
      <c r="I96" s="150"/>
      <c r="J96" s="151"/>
      <c r="L96" s="155" t="s">
        <v>172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192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168</v>
      </c>
      <c r="C107" s="103"/>
      <c r="D107" s="103"/>
      <c r="E107" s="103"/>
      <c r="F107" s="6"/>
      <c r="G107" s="6"/>
      <c r="H107" s="6"/>
      <c r="I107" s="6"/>
      <c r="L107" s="103" t="s">
        <v>269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263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264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170</v>
      </c>
      <c r="C121" s="16"/>
      <c r="D121" s="16"/>
      <c r="E121" s="15"/>
      <c r="F121" s="161">
        <f>ROUND('DRIs DATA'!F26/'DRIs DATA'!C26*100,2)</f>
        <v>142.5</v>
      </c>
      <c r="G121" s="161"/>
      <c r="H121" s="163" t="s">
        <v>165</v>
      </c>
      <c r="I121" s="163"/>
      <c r="J121" s="164"/>
      <c r="L121" s="42" t="s">
        <v>170</v>
      </c>
      <c r="M121" s="20"/>
      <c r="N121" s="20"/>
      <c r="O121" s="23"/>
      <c r="P121" s="6"/>
      <c r="Q121" s="58">
        <f>ROUND('DRIs DATA'!AH26/'DRIs DATA'!AE26*100,2)</f>
        <v>160</v>
      </c>
      <c r="R121" s="163" t="s">
        <v>165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173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268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261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262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193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176</v>
      </c>
      <c r="C158" s="103"/>
      <c r="D158" s="103"/>
      <c r="E158" s="6"/>
      <c r="F158" s="6"/>
      <c r="G158" s="6"/>
      <c r="H158" s="6"/>
      <c r="I158" s="6"/>
      <c r="L158" s="103" t="s">
        <v>177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265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175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170</v>
      </c>
      <c r="C172" s="20"/>
      <c r="D172" s="20"/>
      <c r="E172" s="6"/>
      <c r="F172" s="161">
        <f>ROUND('DRIs DATA'!F36/'DRIs DATA'!C36*100,2)</f>
        <v>98.56</v>
      </c>
      <c r="G172" s="16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612.01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184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186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178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266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170</v>
      </c>
      <c r="C197" s="20"/>
      <c r="D197" s="20"/>
      <c r="E197" s="6"/>
      <c r="F197" s="161">
        <f>ROUND('DRIs DATA'!F46/'DRIs DATA'!C46*100,2)</f>
        <v>223</v>
      </c>
      <c r="G197" s="16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185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194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187</v>
      </c>
      <c r="C209" s="162"/>
      <c r="D209" s="162"/>
      <c r="E209" s="162"/>
      <c r="F209" s="162"/>
      <c r="G209" s="162"/>
      <c r="H209" s="162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>
      <c r="B210" s="148" t="s">
        <v>189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2021-02-15T07:14:33Z</dcterms:modified>
</cp:coreProperties>
</file>