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<sst xmlns="http://schemas.openxmlformats.org/spreadsheetml/2006/main" count="692" uniqueCount="283">
  <si>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</si>
  <si>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</si>
  <si>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</si>
  <si>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</si>
  <si>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</si>
  <si>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</si>
  <si>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</si>
  <si>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</si>
  <si>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</si>
  <si>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</si>
  <si>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</si>
  <si>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</si>
  <si>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</si>
  <si>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</si>
  <si>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</si>
  <si>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</si>
  <si>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</si>
  <si>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</si>
  <si>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</si>
  <si>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</si>
  <si>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</si>
  <si>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</si>
  <si>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</si>
  <si>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</si>
  <si>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</si>
  <si>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</si>
  <si>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</si>
  <si>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</si>
  <si>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</si>
  <si>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</si>
  <si>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</si>
  <si>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</si>
  <si>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</si>
  <si>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</si>
  <si>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</si>
  <si>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</si>
  <si>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</si>
  <si>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</si>
  <si>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</si>
  <si>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</si>
  <si>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</si>
  <si>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</si>
  <si>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</si>
  <si>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</si>
  <si>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</si>
  <si>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</si>
  <si>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</si>
  <si>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</si>
  <si>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</si>
  <si>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</si>
  <si>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</si>
  <si>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</si>
  <si>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</si>
  <si>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</si>
  <si>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</si>
  <si>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</si>
  <si>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</si>
  <si>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</si>
  <si>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</si>
  <si>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</si>
  <si>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</si>
  <si>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</si>
  <si>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</si>
  <si>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</si>
  <si>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</si>
  <si>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</si>
  <si>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</si>
  <si>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</si>
  <si>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</si>
  <si>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</si>
  <si>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</si>
  <si>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</si>
  <si>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</si>
  <si>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</si>
  <si>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</si>
  <si>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</si>
  <si>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</si>
  <si>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</si>
  <si>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</si>
  <si>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</si>
  <si>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</si>
  <si>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</si>
  <si>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</si>
  <si>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</si>
  <si>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</si>
  <si>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</si>
  <si>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</si>
  <si>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</si>
  <si>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</si>
  <si>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</si>
  <si>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</si>
  <si>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</si>
  <si>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</si>
  <si>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</si>
  <si>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</si>
  <si>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</si>
  <si>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</si>
  <si>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</si>
  <si>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</si>
  <si>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</si>
  <si>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</si>
  <si>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</si>
  <si>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</si>
  <si>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</si>
  <si>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</si>
  <si>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</si>
  <si>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</si>
  <si>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</si>
  <si>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</si>
  <si>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</si>
  <si>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</si>
  <si>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</si>
  <si>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</si>
  <si>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</si>
  <si>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</si>
  <si>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</si>
  <si>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</si>
  <si>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</si>
  <si>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</si>
  <si>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</si>
  <si>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</si>
  <si>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</si>
  <si>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</si>
  <si>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</si>
  <si>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</si>
  <si>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</si>
  <si>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</si>
  <si>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</si>
  <si>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</si>
  <si>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</si>
  <si>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</si>
  <si>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</si>
  <si>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</si>
  <si>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</si>
  <si>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</si>
  <si>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</si>
  <si>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</si>
  <si>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</si>
  <si>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</si>
  <si>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</si>
  <si>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</si>
  <si>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</si>
  <si>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</si>
  <si>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</si>
  <si>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</si>
  <si>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</si>
  <si>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</si>
  <si>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</si>
  <si>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</si>
  <si>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</si>
  <si>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</si>
  <si>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</si>
  <si>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</si>
  <si>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</si>
  <si>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</si>
  <si>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</si>
  <si>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</si>
  <si>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</si>
  <si>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</si>
  <si>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</si>
  <si>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</si>
  <si>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</si>
  <si>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</si>
  <si>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</si>
  <si>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</si>
  <si>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</si>
  <si>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</si>
  <si>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</si>
  <si>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</si>
  <si>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</si>
  <si>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</si>
  <si>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</si>
  <si>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</si>
  <si>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</si>
  <si>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</si>
  <si>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</si>
  <si>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</si>
  <si>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</si>
  <si>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</si>
  <si>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</si>
  <si>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</si>
  <si>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</si>
  <si>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</si>
  <si>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</si>
  <si>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</si>
  <si>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</si>
  <si>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</si>
  <si>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</si>
  <si>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</si>
  <si>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</si>
  <si>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</si>
  <si>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</si>
  <si>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</si>
  <si>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</si>
  <si>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</si>
  <si>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</si>
  <si>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</si>
  <si>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</si>
  <si>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</si>
  <si>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</si>
  <si>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</si>
  <si>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</si>
  <si>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</si>
  <si>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</si>
  <si>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</si>
  <si>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</si>
  <si>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</si>
  <si>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</si>
  <si>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</si>
  <si>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</si>
  <si>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</si>
  <si>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</si>
  <si>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</si>
  <si>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</si>
  <si>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</si>
  <si>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</si>
  <si>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</si>
  <si>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</si>
  <si>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</si>
  <si>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</si>
  <si>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</si>
  <si>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</si>
  <si>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</si>
  <si>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</si>
  <si>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</si>
  <si>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</si>
  <si>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</si>
  <si>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</si>
  <si>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</si>
  <si>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</si>
  <si>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</si>
  <si>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</si>
  <si>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</si>
  <si>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</si>
  <si>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</si>
  <si>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</si>
  <si>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</si>
  <si>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</si>
  <si>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</si>
  <si>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</si>
  <si>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</si>
  <si>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</si>
  <si>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</si>
  <si>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</si>
  <si>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</si>
  <si>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</si>
  <si>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</si>
  <si>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</si>
  <si>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</si>
  <si>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</si>
  <si>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</si>
  <si>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</si>
  <si>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</si>
  <si>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</si>
  <si>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</si>
  <si>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</si>
  <si>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</si>
  <si>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</si>
  <si>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</si>
  <si>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</si>
  <si>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</si>
  <si>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</si>
  <si>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</si>
  <si>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</si>
  <si>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</si>
  <si>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</si>
  <si>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</si>
  <si>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</si>
  <si>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</si>
  <si>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</si>
  <si>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</si>
  <si>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</si>
  <si>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</si>
  <si>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</si>
  <si>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</si>
  <si>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</si>
  <si>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</si>
  <si>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</si>
  <si>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(설문지 : FFQ 95문항 설문지, 사용자 : 김의종, ID : H1900569)</t>
  </si>
  <si>
    <t>2021년 02월 15일 10:22:28</t>
  </si>
  <si>
    <t>H1900569</t>
  </si>
  <si>
    <t>김의종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</si>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</sst>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1" fontId="0" fillId="0" borderId="0" xfId="0" applyNumberFormat="1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7976"/>
        <c:axId val="506268760"/>
      </c:barChart>
      <c:catAx>
        <c:axId val="50626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8760"/>
        <c:crosses val="autoZero"/>
        <c:auto val="1"/>
        <c:lblAlgn val="ctr"/>
        <c:lblOffset val="100"/>
        <c:noMultiLvlLbl val="0"/>
      </c:catAx>
      <c:valAx>
        <c:axId val="506268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8232"/>
        <c:axId val="517463528"/>
      </c:barChart>
      <c:catAx>
        <c:axId val="51746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3528"/>
        <c:crosses val="autoZero"/>
        <c:auto val="1"/>
        <c:lblAlgn val="ctr"/>
        <c:lblOffset val="100"/>
        <c:noMultiLvlLbl val="0"/>
      </c:catAx>
      <c:valAx>
        <c:axId val="517463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19200"/>
        <c:axId val="509019592"/>
      </c:barChart>
      <c:catAx>
        <c:axId val="50901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19592"/>
        <c:crosses val="autoZero"/>
        <c:auto val="1"/>
        <c:lblAlgn val="ctr"/>
        <c:lblOffset val="100"/>
        <c:noMultiLvlLbl val="0"/>
      </c:catAx>
      <c:valAx>
        <c:axId val="509019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1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1386.6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18808"/>
        <c:axId val="509019984"/>
      </c:barChart>
      <c:catAx>
        <c:axId val="50901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19984"/>
        <c:crosses val="autoZero"/>
        <c:auto val="1"/>
        <c:lblAlgn val="ctr"/>
        <c:lblOffset val="100"/>
        <c:noMultiLvlLbl val="0"/>
      </c:catAx>
      <c:valAx>
        <c:axId val="5090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1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3988.7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21160"/>
        <c:axId val="509021944"/>
      </c:barChart>
      <c:catAx>
        <c:axId val="50902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21944"/>
        <c:crosses val="autoZero"/>
        <c:auto val="1"/>
        <c:lblAlgn val="ctr"/>
        <c:lblOffset val="100"/>
        <c:noMultiLvlLbl val="0"/>
      </c:catAx>
      <c:valAx>
        <c:axId val="5090219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2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670608"/>
        <c:axId val="254673744"/>
      </c:barChart>
      <c:catAx>
        <c:axId val="25467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673744"/>
        <c:crosses val="autoZero"/>
        <c:auto val="1"/>
        <c:lblAlgn val="ctr"/>
        <c:lblOffset val="100"/>
        <c:noMultiLvlLbl val="0"/>
      </c:catAx>
      <c:valAx>
        <c:axId val="25467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67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163.80000000000001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672568"/>
        <c:axId val="254671000"/>
      </c:barChart>
      <c:catAx>
        <c:axId val="25467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671000"/>
        <c:crosses val="autoZero"/>
        <c:auto val="1"/>
        <c:lblAlgn val="ctr"/>
        <c:lblOffset val="100"/>
        <c:noMultiLvlLbl val="0"/>
      </c:catAx>
      <c:valAx>
        <c:axId val="254671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67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672960"/>
        <c:axId val="496827144"/>
      </c:barChart>
      <c:catAx>
        <c:axId val="25467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27144"/>
        <c:crosses val="autoZero"/>
        <c:auto val="1"/>
        <c:lblAlgn val="ctr"/>
        <c:lblOffset val="100"/>
        <c:noMultiLvlLbl val="0"/>
      </c:catAx>
      <c:valAx>
        <c:axId val="496827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67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1229.3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828712"/>
        <c:axId val="496829496"/>
      </c:barChart>
      <c:catAx>
        <c:axId val="49682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29496"/>
        <c:crosses val="autoZero"/>
        <c:auto val="1"/>
        <c:lblAlgn val="ctr"/>
        <c:lblOffset val="100"/>
        <c:noMultiLvlLbl val="0"/>
      </c:catAx>
      <c:valAx>
        <c:axId val="4968294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2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827536"/>
        <c:axId val="496827928"/>
      </c:barChart>
      <c:catAx>
        <c:axId val="49682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27928"/>
        <c:crosses val="autoZero"/>
        <c:auto val="1"/>
        <c:lblAlgn val="ctr"/>
        <c:lblOffset val="100"/>
        <c:noMultiLvlLbl val="0"/>
      </c:catAx>
      <c:valAx>
        <c:axId val="496827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2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829888"/>
        <c:axId val="496826752"/>
      </c:barChart>
      <c:catAx>
        <c:axId val="49682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26752"/>
        <c:crosses val="autoZero"/>
        <c:auto val="1"/>
        <c:lblAlgn val="ctr"/>
        <c:lblOffset val="100"/>
        <c:noMultiLvlLbl val="0"/>
      </c:catAx>
      <c:valAx>
        <c:axId val="496826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2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32.299999999999997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8368"/>
        <c:axId val="506264448"/>
      </c:barChart>
      <c:catAx>
        <c:axId val="50626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4448"/>
        <c:crosses val="autoZero"/>
        <c:auto val="1"/>
        <c:lblAlgn val="ctr"/>
        <c:lblOffset val="100"/>
        <c:noMultiLvlLbl val="0"/>
      </c:catAx>
      <c:valAx>
        <c:axId val="506264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582.6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1902064"/>
        <c:axId val="651900104"/>
      </c:barChart>
      <c:catAx>
        <c:axId val="65190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1900104"/>
        <c:crosses val="autoZero"/>
        <c:auto val="1"/>
        <c:lblAlgn val="ctr"/>
        <c:lblOffset val="100"/>
        <c:noMultiLvlLbl val="0"/>
      </c:catAx>
      <c:valAx>
        <c:axId val="651900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190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1902456"/>
        <c:axId val="651898928"/>
      </c:barChart>
      <c:catAx>
        <c:axId val="65190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1898928"/>
        <c:crosses val="autoZero"/>
        <c:auto val="1"/>
        <c:lblAlgn val="ctr"/>
        <c:lblOffset val="100"/>
        <c:noMultiLvlLbl val="0"/>
      </c:catAx>
      <c:valAx>
        <c:axId val="651898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190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10.8</c:v>
                </c:pt>
                <c:pt idx="1">
                  <c:v>16.399999999999999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1900496"/>
        <c:axId val="651899712"/>
      </c:barChart>
      <c:catAx>
        <c:axId val="65190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1899712"/>
        <c:crosses val="autoZero"/>
        <c:auto val="1"/>
        <c:lblAlgn val="ctr"/>
        <c:lblOffset val="100"/>
        <c:noMultiLvlLbl val="0"/>
      </c:catAx>
      <c:valAx>
        <c:axId val="651899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190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19.512508</c:v>
                </c:pt>
                <c:pt idx="1">
                  <c:v>22.882942</c:v>
                </c:pt>
                <c:pt idx="2">
                  <c:v>16.992775000000002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872.1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1041680"/>
        <c:axId val="661043640"/>
      </c:barChart>
      <c:catAx>
        <c:axId val="66104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1043640"/>
        <c:crosses val="autoZero"/>
        <c:auto val="1"/>
        <c:lblAlgn val="ctr"/>
        <c:lblOffset val="100"/>
        <c:noMultiLvlLbl val="0"/>
      </c:catAx>
      <c:valAx>
        <c:axId val="661043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104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1042856"/>
        <c:axId val="661041288"/>
      </c:barChart>
      <c:catAx>
        <c:axId val="66104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1041288"/>
        <c:crosses val="autoZero"/>
        <c:auto val="1"/>
        <c:lblAlgn val="ctr"/>
        <c:lblOffset val="100"/>
        <c:noMultiLvlLbl val="0"/>
      </c:catAx>
      <c:valAx>
        <c:axId val="661041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104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60.2</c:v>
                </c:pt>
                <c:pt idx="1">
                  <c:v>15.1</c:v>
                </c:pt>
                <c:pt idx="2">
                  <c:v>24.7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61044032"/>
        <c:axId val="661040504"/>
      </c:barChart>
      <c:catAx>
        <c:axId val="66104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1040504"/>
        <c:crosses val="autoZero"/>
        <c:auto val="1"/>
        <c:lblAlgn val="ctr"/>
        <c:lblOffset val="100"/>
        <c:noMultiLvlLbl val="0"/>
      </c:catAx>
      <c:valAx>
        <c:axId val="661040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104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2239.1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547016"/>
        <c:axId val="660543880"/>
      </c:barChart>
      <c:catAx>
        <c:axId val="66054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543880"/>
        <c:crosses val="autoZero"/>
        <c:auto val="1"/>
        <c:lblAlgn val="ctr"/>
        <c:lblOffset val="100"/>
        <c:noMultiLvlLbl val="0"/>
      </c:catAx>
      <c:valAx>
        <c:axId val="660543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54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546624"/>
        <c:axId val="660544664"/>
      </c:barChart>
      <c:catAx>
        <c:axId val="66054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544664"/>
        <c:crosses val="autoZero"/>
        <c:auto val="1"/>
        <c:lblAlgn val="ctr"/>
        <c:lblOffset val="100"/>
        <c:noMultiLvlLbl val="0"/>
      </c:catAx>
      <c:valAx>
        <c:axId val="660544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54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694.8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547408"/>
        <c:axId val="660545056"/>
      </c:barChart>
      <c:catAx>
        <c:axId val="66054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545056"/>
        <c:crosses val="autoZero"/>
        <c:auto val="1"/>
        <c:lblAlgn val="ctr"/>
        <c:lblOffset val="100"/>
        <c:noMultiLvlLbl val="0"/>
      </c:catAx>
      <c:valAx>
        <c:axId val="66054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54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7584"/>
        <c:axId val="506265232"/>
      </c:barChart>
      <c:catAx>
        <c:axId val="50626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5232"/>
        <c:crosses val="autoZero"/>
        <c:auto val="1"/>
        <c:lblAlgn val="ctr"/>
        <c:lblOffset val="100"/>
        <c:noMultiLvlLbl val="0"/>
      </c:catAx>
      <c:valAx>
        <c:axId val="506265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9291.2000000000007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545448"/>
        <c:axId val="601338352"/>
      </c:barChart>
      <c:catAx>
        <c:axId val="66054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338352"/>
        <c:crosses val="autoZero"/>
        <c:auto val="1"/>
        <c:lblAlgn val="ctr"/>
        <c:lblOffset val="100"/>
        <c:noMultiLvlLbl val="0"/>
      </c:catAx>
      <c:valAx>
        <c:axId val="60133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54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337960"/>
        <c:axId val="601339528"/>
      </c:barChart>
      <c:catAx>
        <c:axId val="60133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339528"/>
        <c:crosses val="autoZero"/>
        <c:auto val="1"/>
        <c:lblAlgn val="ctr"/>
        <c:lblOffset val="100"/>
        <c:noMultiLvlLbl val="0"/>
      </c:catAx>
      <c:valAx>
        <c:axId val="601339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33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340704"/>
        <c:axId val="601340312"/>
      </c:barChart>
      <c:catAx>
        <c:axId val="60134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340312"/>
        <c:crosses val="autoZero"/>
        <c:auto val="1"/>
        <c:lblAlgn val="ctr"/>
        <c:lblOffset val="100"/>
        <c:noMultiLvlLbl val="0"/>
      </c:catAx>
      <c:valAx>
        <c:axId val="60134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3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9152"/>
        <c:axId val="506269544"/>
      </c:barChart>
      <c:catAx>
        <c:axId val="50626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9544"/>
        <c:crosses val="autoZero"/>
        <c:auto val="1"/>
        <c:lblAlgn val="ctr"/>
        <c:lblOffset val="100"/>
        <c:noMultiLvlLbl val="0"/>
      </c:catAx>
      <c:valAx>
        <c:axId val="50626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3272"/>
        <c:axId val="517460784"/>
      </c:barChart>
      <c:catAx>
        <c:axId val="50626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0784"/>
        <c:crosses val="autoZero"/>
        <c:auto val="1"/>
        <c:lblAlgn val="ctr"/>
        <c:lblOffset val="100"/>
        <c:noMultiLvlLbl val="0"/>
      </c:catAx>
      <c:valAx>
        <c:axId val="517460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4312"/>
        <c:axId val="517465880"/>
      </c:barChart>
      <c:catAx>
        <c:axId val="51746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5880"/>
        <c:crosses val="autoZero"/>
        <c:auto val="1"/>
        <c:lblAlgn val="ctr"/>
        <c:lblOffset val="100"/>
        <c:noMultiLvlLbl val="0"/>
      </c:catAx>
      <c:valAx>
        <c:axId val="51746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6272"/>
        <c:axId val="517462744"/>
      </c:barChart>
      <c:catAx>
        <c:axId val="51746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2744"/>
        <c:crosses val="autoZero"/>
        <c:auto val="1"/>
        <c:lblAlgn val="ctr"/>
        <c:lblOffset val="100"/>
        <c:noMultiLvlLbl val="0"/>
      </c:catAx>
      <c:valAx>
        <c:axId val="517462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745.7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7448"/>
        <c:axId val="517463136"/>
      </c:barChart>
      <c:catAx>
        <c:axId val="51746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3136"/>
        <c:crosses val="autoZero"/>
        <c:auto val="1"/>
        <c:lblAlgn val="ctr"/>
        <c:lblOffset val="100"/>
        <c:noMultiLvlLbl val="0"/>
      </c:catAx>
      <c:valAx>
        <c:axId val="517463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1568"/>
        <c:axId val="517464704"/>
      </c:barChart>
      <c:catAx>
        <c:axId val="51746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4704"/>
        <c:crosses val="autoZero"/>
        <c:auto val="1"/>
        <c:lblAlgn val="ctr"/>
        <c:lblOffset val="100"/>
        <c:noMultiLvlLbl val="0"/>
      </c:catAx>
      <c:valAx>
        <c:axId val="51746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김의종, ID : H1900569)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10:22:28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8" t="s">
        <v>196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6" t="s">
        <v>55</v>
      </c>
      <c r="B4" s="76"/>
      <c r="C4" s="76"/>
      <c r="D4" s="46"/>
      <c r="E4" s="73" t="s">
        <v>197</v>
      </c>
      <c r="F4" s="74"/>
      <c r="G4" s="74"/>
      <c r="H4" s="75"/>
      <c r="I4" s="46"/>
      <c r="J4" s="73" t="s">
        <v>198</v>
      </c>
      <c r="K4" s="74"/>
      <c r="L4" s="75"/>
      <c r="M4" s="46"/>
      <c r="N4" s="76" t="s">
        <v>199</v>
      </c>
      <c r="O4" s="76"/>
      <c r="P4" s="76"/>
      <c r="Q4" s="76"/>
      <c r="R4" s="76"/>
      <c r="S4" s="76"/>
      <c r="T4" s="46"/>
      <c r="U4" s="76" t="s">
        <v>200</v>
      </c>
      <c r="V4" s="76"/>
      <c r="W4" s="76"/>
      <c r="X4" s="76"/>
      <c r="Y4" s="76"/>
      <c r="Z4" s="7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2200</v>
      </c>
      <c r="C6" s="59">
        <f>'DRIs DATA 입력'!C6</f>
        <v>2239.1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95.4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32.299999999999997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60.2</v>
      </c>
      <c r="G8" s="59">
        <f>'DRIs DATA 입력'!G8</f>
        <v>15.1</v>
      </c>
      <c r="H8" s="59">
        <f>'DRIs DATA 입력'!H8</f>
        <v>24.7</v>
      </c>
      <c r="I8" s="46"/>
      <c r="J8" s="59" t="s">
        <v>215</v>
      </c>
      <c r="K8" s="59">
        <f>'DRIs DATA 입력'!K8</f>
        <v>10.8</v>
      </c>
      <c r="L8" s="59">
        <f>'DRIs DATA 입력'!L8</f>
        <v>16.399999999999999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7" t="s">
        <v>216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6" t="s">
        <v>217</v>
      </c>
      <c r="B14" s="76"/>
      <c r="C14" s="76"/>
      <c r="D14" s="76"/>
      <c r="E14" s="76"/>
      <c r="F14" s="76"/>
      <c r="G14" s="46"/>
      <c r="H14" s="76" t="s">
        <v>218</v>
      </c>
      <c r="I14" s="76"/>
      <c r="J14" s="76"/>
      <c r="K14" s="76"/>
      <c r="L14" s="76"/>
      <c r="M14" s="76"/>
      <c r="N14" s="46"/>
      <c r="O14" s="76" t="s">
        <v>219</v>
      </c>
      <c r="P14" s="76"/>
      <c r="Q14" s="76"/>
      <c r="R14" s="76"/>
      <c r="S14" s="76"/>
      <c r="T14" s="76"/>
      <c r="U14" s="46"/>
      <c r="V14" s="76" t="s">
        <v>220</v>
      </c>
      <c r="W14" s="76"/>
      <c r="X14" s="76"/>
      <c r="Y14" s="76"/>
      <c r="Z14" s="76"/>
      <c r="AA14" s="7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872.1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350.9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7" t="s">
        <v>222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</row>
    <row r="24" spans="1:62">
      <c r="A24" s="76" t="s">
        <v>223</v>
      </c>
      <c r="B24" s="76"/>
      <c r="C24" s="76"/>
      <c r="D24" s="76"/>
      <c r="E24" s="76"/>
      <c r="F24" s="76"/>
      <c r="G24" s="46"/>
      <c r="H24" s="76" t="s">
        <v>224</v>
      </c>
      <c r="I24" s="76"/>
      <c r="J24" s="76"/>
      <c r="K24" s="76"/>
      <c r="L24" s="76"/>
      <c r="M24" s="76"/>
      <c r="N24" s="46"/>
      <c r="O24" s="76" t="s">
        <v>225</v>
      </c>
      <c r="P24" s="76"/>
      <c r="Q24" s="76"/>
      <c r="R24" s="76"/>
      <c r="S24" s="76"/>
      <c r="T24" s="76"/>
      <c r="U24" s="46"/>
      <c r="V24" s="76" t="s">
        <v>226</v>
      </c>
      <c r="W24" s="76"/>
      <c r="X24" s="76"/>
      <c r="Y24" s="76"/>
      <c r="Z24" s="76"/>
      <c r="AA24" s="76"/>
      <c r="AB24" s="46"/>
      <c r="AC24" s="76" t="s">
        <v>227</v>
      </c>
      <c r="AD24" s="76"/>
      <c r="AE24" s="76"/>
      <c r="AF24" s="76"/>
      <c r="AG24" s="76"/>
      <c r="AH24" s="76"/>
      <c r="AI24" s="46"/>
      <c r="AJ24" s="76" t="s">
        <v>228</v>
      </c>
      <c r="AK24" s="76"/>
      <c r="AL24" s="76"/>
      <c r="AM24" s="76"/>
      <c r="AN24" s="76"/>
      <c r="AO24" s="76"/>
      <c r="AP24" s="46"/>
      <c r="AQ24" s="76" t="s">
        <v>229</v>
      </c>
      <c r="AR24" s="76"/>
      <c r="AS24" s="76"/>
      <c r="AT24" s="76"/>
      <c r="AU24" s="76"/>
      <c r="AV24" s="76"/>
      <c r="AW24" s="46"/>
      <c r="AX24" s="76" t="s">
        <v>230</v>
      </c>
      <c r="AY24" s="76"/>
      <c r="AZ24" s="76"/>
      <c r="BA24" s="76"/>
      <c r="BB24" s="76"/>
      <c r="BC24" s="76"/>
      <c r="BD24" s="46"/>
      <c r="BE24" s="76" t="s">
        <v>231</v>
      </c>
      <c r="BF24" s="76"/>
      <c r="BG24" s="76"/>
      <c r="BH24" s="76"/>
      <c r="BI24" s="76"/>
      <c r="BJ24" s="76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164.1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745.7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7" t="s">
        <v>233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6" t="s">
        <v>234</v>
      </c>
      <c r="B34" s="76"/>
      <c r="C34" s="76"/>
      <c r="D34" s="76"/>
      <c r="E34" s="76"/>
      <c r="F34" s="76"/>
      <c r="G34" s="46"/>
      <c r="H34" s="76" t="s">
        <v>235</v>
      </c>
      <c r="I34" s="76"/>
      <c r="J34" s="76"/>
      <c r="K34" s="76"/>
      <c r="L34" s="76"/>
      <c r="M34" s="76"/>
      <c r="N34" s="46"/>
      <c r="O34" s="76" t="s">
        <v>236</v>
      </c>
      <c r="P34" s="76"/>
      <c r="Q34" s="76"/>
      <c r="R34" s="76"/>
      <c r="S34" s="76"/>
      <c r="T34" s="76"/>
      <c r="U34" s="46"/>
      <c r="V34" s="76" t="s">
        <v>237</v>
      </c>
      <c r="W34" s="76"/>
      <c r="X34" s="76"/>
      <c r="Y34" s="76"/>
      <c r="Z34" s="76"/>
      <c r="AA34" s="76"/>
      <c r="AB34" s="46"/>
      <c r="AC34" s="76" t="s">
        <v>238</v>
      </c>
      <c r="AD34" s="76"/>
      <c r="AE34" s="76"/>
      <c r="AF34" s="76"/>
      <c r="AG34" s="76"/>
      <c r="AH34" s="76"/>
      <c r="AI34" s="46"/>
      <c r="AJ34" s="76" t="s">
        <v>239</v>
      </c>
      <c r="AK34" s="76"/>
      <c r="AL34" s="76"/>
      <c r="AM34" s="76"/>
      <c r="AN34" s="76"/>
      <c r="AO34" s="7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694.8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1386.6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9291.2000000000007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3988.7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230.7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163.80000000000001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7" t="s">
        <v>240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46"/>
    </row>
    <row r="44" spans="1:68">
      <c r="A44" s="76" t="s">
        <v>241</v>
      </c>
      <c r="B44" s="76"/>
      <c r="C44" s="76"/>
      <c r="D44" s="76"/>
      <c r="E44" s="76"/>
      <c r="F44" s="76"/>
      <c r="G44" s="46"/>
      <c r="H44" s="76" t="s">
        <v>242</v>
      </c>
      <c r="I44" s="76"/>
      <c r="J44" s="76"/>
      <c r="K44" s="76"/>
      <c r="L44" s="76"/>
      <c r="M44" s="76"/>
      <c r="N44" s="46"/>
      <c r="O44" s="76" t="s">
        <v>243</v>
      </c>
      <c r="P44" s="76"/>
      <c r="Q44" s="76"/>
      <c r="R44" s="76"/>
      <c r="S44" s="76"/>
      <c r="T44" s="76"/>
      <c r="U44" s="46"/>
      <c r="V44" s="76" t="s">
        <v>244</v>
      </c>
      <c r="W44" s="76"/>
      <c r="X44" s="76"/>
      <c r="Y44" s="76"/>
      <c r="Z44" s="76"/>
      <c r="AA44" s="76"/>
      <c r="AB44" s="46"/>
      <c r="AC44" s="76" t="s">
        <v>245</v>
      </c>
      <c r="AD44" s="76"/>
      <c r="AE44" s="76"/>
      <c r="AF44" s="76"/>
      <c r="AG44" s="76"/>
      <c r="AH44" s="76"/>
      <c r="AI44" s="46"/>
      <c r="AJ44" s="76" t="s">
        <v>246</v>
      </c>
      <c r="AK44" s="76"/>
      <c r="AL44" s="76"/>
      <c r="AM44" s="76"/>
      <c r="AN44" s="76"/>
      <c r="AO44" s="76"/>
      <c r="AP44" s="46"/>
      <c r="AQ44" s="76" t="s">
        <v>247</v>
      </c>
      <c r="AR44" s="76"/>
      <c r="AS44" s="76"/>
      <c r="AT44" s="76"/>
      <c r="AU44" s="76"/>
      <c r="AV44" s="76"/>
      <c r="AW44" s="46"/>
      <c r="AX44" s="76" t="s">
        <v>248</v>
      </c>
      <c r="AY44" s="76"/>
      <c r="AZ44" s="76"/>
      <c r="BA44" s="76"/>
      <c r="BB44" s="76"/>
      <c r="BC44" s="76"/>
      <c r="BD44" s="46"/>
      <c r="BE44" s="76" t="s">
        <v>249</v>
      </c>
      <c r="BF44" s="76"/>
      <c r="BG44" s="76"/>
      <c r="BH44" s="76"/>
      <c r="BI44" s="76"/>
      <c r="BJ44" s="76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1229.3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582.6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98.3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0" sqref="I50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278</v>
      </c>
      <c r="G1" s="64" t="s">
        <v>277</v>
      </c>
      <c r="H1" s="63" t="s">
        <v>279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2200</v>
      </c>
      <c r="C6" s="69">
        <v>2239.1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50</v>
      </c>
      <c r="P6" s="69">
        <v>60</v>
      </c>
      <c r="Q6" s="69">
        <v>0</v>
      </c>
      <c r="R6" s="69">
        <v>0</v>
      </c>
      <c r="S6" s="69">
        <v>95.4</v>
      </c>
      <c r="U6" s="69" t="s">
        <v>213</v>
      </c>
      <c r="V6" s="69">
        <v>0</v>
      </c>
      <c r="W6" s="69">
        <v>0</v>
      </c>
      <c r="X6" s="69">
        <v>25</v>
      </c>
      <c r="Y6" s="69">
        <v>0</v>
      </c>
      <c r="Z6" s="69">
        <v>32.299999999999997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60.2</v>
      </c>
      <c r="G8" s="69">
        <v>15.1</v>
      </c>
      <c r="H8" s="69">
        <v>24.7</v>
      </c>
      <c r="J8" s="69" t="s">
        <v>215</v>
      </c>
      <c r="K8" s="69">
        <v>10.8</v>
      </c>
      <c r="L8" s="69">
        <v>16.399999999999999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530</v>
      </c>
      <c r="C16" s="69">
        <v>750</v>
      </c>
      <c r="D16" s="69">
        <v>0</v>
      </c>
      <c r="E16" s="69">
        <v>3000</v>
      </c>
      <c r="F16" s="69">
        <v>872.1</v>
      </c>
      <c r="H16" s="69" t="s">
        <v>3</v>
      </c>
      <c r="I16" s="69">
        <v>0</v>
      </c>
      <c r="J16" s="69">
        <v>0</v>
      </c>
      <c r="K16" s="69">
        <v>12</v>
      </c>
      <c r="L16" s="69">
        <v>540</v>
      </c>
      <c r="M16" s="69">
        <v>22.5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6.6</v>
      </c>
      <c r="V16" s="69" t="s">
        <v>5</v>
      </c>
      <c r="W16" s="69">
        <v>0</v>
      </c>
      <c r="X16" s="69">
        <v>0</v>
      </c>
      <c r="Y16" s="69">
        <v>75</v>
      </c>
      <c r="Z16" s="69">
        <v>0</v>
      </c>
      <c r="AA16" s="69">
        <v>350.9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75</v>
      </c>
      <c r="C26" s="69">
        <v>100</v>
      </c>
      <c r="D26" s="69">
        <v>0</v>
      </c>
      <c r="E26" s="69">
        <v>2000</v>
      </c>
      <c r="F26" s="69">
        <v>164.1</v>
      </c>
      <c r="H26" s="69" t="s">
        <v>9</v>
      </c>
      <c r="I26" s="69">
        <v>1</v>
      </c>
      <c r="J26" s="69">
        <v>1.2</v>
      </c>
      <c r="K26" s="69">
        <v>0</v>
      </c>
      <c r="L26" s="69">
        <v>0</v>
      </c>
      <c r="M26" s="69">
        <v>2.4</v>
      </c>
      <c r="O26" s="69" t="s">
        <v>10</v>
      </c>
      <c r="P26" s="69">
        <v>1.3</v>
      </c>
      <c r="Q26" s="69">
        <v>1.5</v>
      </c>
      <c r="R26" s="69">
        <v>0</v>
      </c>
      <c r="S26" s="69">
        <v>0</v>
      </c>
      <c r="T26" s="69">
        <v>1.9</v>
      </c>
      <c r="V26" s="69" t="s">
        <v>11</v>
      </c>
      <c r="W26" s="69">
        <v>12</v>
      </c>
      <c r="X26" s="69">
        <v>16</v>
      </c>
      <c r="Y26" s="69">
        <v>0</v>
      </c>
      <c r="Z26" s="69">
        <v>35</v>
      </c>
      <c r="AA26" s="69">
        <v>22.9</v>
      </c>
      <c r="AC26" s="69" t="s">
        <v>12</v>
      </c>
      <c r="AD26" s="69">
        <v>1.3</v>
      </c>
      <c r="AE26" s="69">
        <v>1.5</v>
      </c>
      <c r="AF26" s="69">
        <v>0</v>
      </c>
      <c r="AG26" s="69">
        <v>100</v>
      </c>
      <c r="AH26" s="69">
        <v>2.7</v>
      </c>
      <c r="AJ26" s="69" t="s">
        <v>232</v>
      </c>
      <c r="AK26" s="69">
        <v>320</v>
      </c>
      <c r="AL26" s="69">
        <v>400</v>
      </c>
      <c r="AM26" s="69">
        <v>0</v>
      </c>
      <c r="AN26" s="69">
        <v>1000</v>
      </c>
      <c r="AO26" s="69">
        <v>745.7</v>
      </c>
      <c r="AQ26" s="69" t="s">
        <v>13</v>
      </c>
      <c r="AR26" s="69">
        <v>2</v>
      </c>
      <c r="AS26" s="69">
        <v>2.4</v>
      </c>
      <c r="AT26" s="69">
        <v>0</v>
      </c>
      <c r="AU26" s="69">
        <v>0</v>
      </c>
      <c r="AV26" s="69">
        <v>14.1</v>
      </c>
      <c r="AX26" s="69" t="s">
        <v>14</v>
      </c>
      <c r="AY26" s="69">
        <v>0</v>
      </c>
      <c r="AZ26" s="69">
        <v>0</v>
      </c>
      <c r="BA26" s="69">
        <v>5</v>
      </c>
      <c r="BB26" s="69">
        <v>0</v>
      </c>
      <c r="BC26" s="69">
        <v>3</v>
      </c>
      <c r="BE26" s="69" t="s">
        <v>15</v>
      </c>
      <c r="BF26" s="69">
        <v>0</v>
      </c>
      <c r="BG26" s="69">
        <v>0</v>
      </c>
      <c r="BH26" s="69">
        <v>30</v>
      </c>
      <c r="BI26" s="69">
        <v>0</v>
      </c>
      <c r="BJ26" s="69">
        <v>2.9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600</v>
      </c>
      <c r="C36" s="69">
        <v>750</v>
      </c>
      <c r="D36" s="69">
        <v>0</v>
      </c>
      <c r="E36" s="69">
        <v>2000</v>
      </c>
      <c r="F36" s="69">
        <v>694.8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1386.6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9291.2000000000007</v>
      </c>
      <c r="V36" s="69" t="s">
        <v>20</v>
      </c>
      <c r="W36" s="69">
        <v>0</v>
      </c>
      <c r="X36" s="69">
        <v>0</v>
      </c>
      <c r="Y36" s="69">
        <v>3500</v>
      </c>
      <c r="Z36" s="69">
        <v>0</v>
      </c>
      <c r="AA36" s="69">
        <v>3988.7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230.7</v>
      </c>
      <c r="AJ36" s="69" t="s">
        <v>22</v>
      </c>
      <c r="AK36" s="69">
        <v>305</v>
      </c>
      <c r="AL36" s="69">
        <v>370</v>
      </c>
      <c r="AM36" s="69">
        <v>0</v>
      </c>
      <c r="AN36" s="69">
        <v>350</v>
      </c>
      <c r="AO36" s="69">
        <v>163.80000000000001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7</v>
      </c>
      <c r="C46" s="69">
        <v>10</v>
      </c>
      <c r="D46" s="69">
        <v>0</v>
      </c>
      <c r="E46" s="69">
        <v>45</v>
      </c>
      <c r="F46" s="69">
        <v>22.4</v>
      </c>
      <c r="H46" s="69" t="s">
        <v>24</v>
      </c>
      <c r="I46" s="69">
        <v>8</v>
      </c>
      <c r="J46" s="69">
        <v>9</v>
      </c>
      <c r="K46" s="69">
        <v>0</v>
      </c>
      <c r="L46" s="69">
        <v>35</v>
      </c>
      <c r="M46" s="69">
        <v>15.4</v>
      </c>
      <c r="O46" s="69" t="s">
        <v>250</v>
      </c>
      <c r="P46" s="69">
        <v>600</v>
      </c>
      <c r="Q46" s="69">
        <v>800</v>
      </c>
      <c r="R46" s="69">
        <v>0</v>
      </c>
      <c r="S46" s="69">
        <v>10000</v>
      </c>
      <c r="T46" s="69">
        <v>1229.3</v>
      </c>
      <c r="V46" s="69" t="s">
        <v>29</v>
      </c>
      <c r="W46" s="69">
        <v>0</v>
      </c>
      <c r="X46" s="69">
        <v>0</v>
      </c>
      <c r="Y46" s="69">
        <v>3</v>
      </c>
      <c r="Z46" s="69">
        <v>10</v>
      </c>
      <c r="AA46" s="69">
        <v>0.2</v>
      </c>
      <c r="AC46" s="69" t="s">
        <v>25</v>
      </c>
      <c r="AD46" s="69">
        <v>0</v>
      </c>
      <c r="AE46" s="69">
        <v>0</v>
      </c>
      <c r="AF46" s="69">
        <v>4</v>
      </c>
      <c r="AG46" s="69">
        <v>11</v>
      </c>
      <c r="AH46" s="69">
        <v>3</v>
      </c>
      <c r="AJ46" s="69" t="s">
        <v>26</v>
      </c>
      <c r="AK46" s="69">
        <v>95</v>
      </c>
      <c r="AL46" s="69">
        <v>150</v>
      </c>
      <c r="AM46" s="69">
        <v>0</v>
      </c>
      <c r="AN46" s="69">
        <v>2400</v>
      </c>
      <c r="AO46" s="69">
        <v>582.6</v>
      </c>
      <c r="AQ46" s="69" t="s">
        <v>27</v>
      </c>
      <c r="AR46" s="69">
        <v>50</v>
      </c>
      <c r="AS46" s="69">
        <v>60</v>
      </c>
      <c r="AT46" s="69">
        <v>0</v>
      </c>
      <c r="AU46" s="69">
        <v>400</v>
      </c>
      <c r="AV46" s="69">
        <v>98.3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280</v>
      </c>
      <c r="B2" s="62" t="s">
        <v>281</v>
      </c>
      <c r="C2" s="62" t="s">
        <v>282</v>
      </c>
      <c r="D2" s="62">
        <v>50</v>
      </c>
      <c r="E2" s="62">
        <v>2239.0630000000001</v>
      </c>
      <c r="F2" s="62">
        <v>232.69991999999999</v>
      </c>
      <c r="G2" s="62">
        <v>58.237580000000001</v>
      </c>
      <c r="H2" s="62">
        <v>19.369802</v>
      </c>
      <c r="I2" s="62">
        <v>38.867780000000003</v>
      </c>
      <c r="J2" s="62">
        <v>95.376300000000001</v>
      </c>
      <c r="K2" s="62">
        <v>34.886215</v>
      </c>
      <c r="L2" s="62">
        <v>60.490079999999999</v>
      </c>
      <c r="M2" s="62">
        <v>32.275264999999997</v>
      </c>
      <c r="N2" s="62">
        <v>3.174404</v>
      </c>
      <c r="O2" s="62">
        <v>19.100553999999999</v>
      </c>
      <c r="P2" s="62">
        <v>1521.9376999999999</v>
      </c>
      <c r="Q2" s="62">
        <v>37.786149999999999</v>
      </c>
      <c r="R2" s="62">
        <v>872.11189999999999</v>
      </c>
      <c r="S2" s="62">
        <v>146.55627000000001</v>
      </c>
      <c r="T2" s="62">
        <v>8706.6659999999993</v>
      </c>
      <c r="U2" s="62">
        <v>6.6122829999999997</v>
      </c>
      <c r="V2" s="62">
        <v>22.497564000000001</v>
      </c>
      <c r="W2" s="62">
        <v>350.8845</v>
      </c>
      <c r="X2" s="62">
        <v>164.13132999999999</v>
      </c>
      <c r="Y2" s="62">
        <v>2.3512056000000001</v>
      </c>
      <c r="Z2" s="62">
        <v>1.9388224999999999</v>
      </c>
      <c r="AA2" s="62">
        <v>22.921854</v>
      </c>
      <c r="AB2" s="62">
        <v>2.7031795999999999</v>
      </c>
      <c r="AC2" s="62">
        <v>745.6816</v>
      </c>
      <c r="AD2" s="62">
        <v>14.085984</v>
      </c>
      <c r="AE2" s="62">
        <v>2.9951813</v>
      </c>
      <c r="AF2" s="62">
        <v>2.945163</v>
      </c>
      <c r="AG2" s="62">
        <v>694.7731</v>
      </c>
      <c r="AH2" s="62">
        <v>379.31637999999998</v>
      </c>
      <c r="AI2" s="62">
        <v>315.45670000000001</v>
      </c>
      <c r="AJ2" s="62">
        <v>1386.6259</v>
      </c>
      <c r="AK2" s="62">
        <v>9291.2360000000008</v>
      </c>
      <c r="AL2" s="62">
        <v>230.74046000000001</v>
      </c>
      <c r="AM2" s="62">
        <v>3988.7192</v>
      </c>
      <c r="AN2" s="62">
        <v>163.76213000000001</v>
      </c>
      <c r="AO2" s="62">
        <v>22.419409000000002</v>
      </c>
      <c r="AP2" s="62">
        <v>13.511687999999999</v>
      </c>
      <c r="AQ2" s="62">
        <v>8.9077214999999992</v>
      </c>
      <c r="AR2" s="62">
        <v>15.383604</v>
      </c>
      <c r="AS2" s="62">
        <v>1229.2731000000001</v>
      </c>
      <c r="AT2" s="62">
        <v>0.20200154000000001</v>
      </c>
      <c r="AU2" s="62">
        <v>2.9516887999999999</v>
      </c>
      <c r="AV2" s="62">
        <v>582.64440000000002</v>
      </c>
      <c r="AW2" s="62">
        <v>98.331819999999993</v>
      </c>
      <c r="AX2" s="62">
        <v>0.20106505999999999</v>
      </c>
      <c r="AY2" s="62">
        <v>2.1737280000000001</v>
      </c>
      <c r="AZ2" s="62">
        <v>334.04289999999997</v>
      </c>
      <c r="BA2" s="62">
        <v>59.40851</v>
      </c>
      <c r="BB2" s="62">
        <v>19.512508</v>
      </c>
      <c r="BC2" s="62">
        <v>22.882942</v>
      </c>
      <c r="BD2" s="62">
        <v>16.992775000000002</v>
      </c>
      <c r="BE2" s="62">
        <v>1.5804396999999999</v>
      </c>
      <c r="BF2" s="62">
        <v>5.4089774999999998</v>
      </c>
      <c r="BG2" s="62">
        <v>3.4693620000000001E-3</v>
      </c>
      <c r="BH2" s="62">
        <v>2.9807545000000001E-2</v>
      </c>
      <c r="BI2" s="62">
        <v>2.2400906000000002E-2</v>
      </c>
      <c r="BJ2" s="62">
        <v>9.3937149999999997E-2</v>
      </c>
      <c r="BK2" s="62">
        <v>2.6687400000000001E-4</v>
      </c>
      <c r="BL2" s="62">
        <v>0.49702587999999998</v>
      </c>
      <c r="BM2" s="62">
        <v>6.4444146</v>
      </c>
      <c r="BN2" s="62">
        <v>1.8872310000000001</v>
      </c>
      <c r="BO2" s="62">
        <v>96.117324999999994</v>
      </c>
      <c r="BP2" s="62">
        <v>18.055035</v>
      </c>
      <c r="BQ2" s="62">
        <v>29.940397000000001</v>
      </c>
      <c r="BR2" s="62">
        <v>104.125</v>
      </c>
      <c r="BS2" s="62">
        <v>39.753369999999997</v>
      </c>
      <c r="BT2" s="62">
        <v>22.385891000000001</v>
      </c>
      <c r="BU2" s="62">
        <v>0.13087751</v>
      </c>
      <c r="BV2" s="62">
        <v>6.660932E-2</v>
      </c>
      <c r="BW2" s="62">
        <v>1.4266794</v>
      </c>
      <c r="BX2" s="62">
        <v>2.2438566999999998</v>
      </c>
      <c r="BY2" s="62">
        <v>0.15204048000000001</v>
      </c>
      <c r="BZ2" s="62">
        <v>6.6611000000000003E-4</v>
      </c>
      <c r="CA2" s="62">
        <v>0.71836299999999997</v>
      </c>
      <c r="CB2" s="62">
        <v>2.9710793999999999E-2</v>
      </c>
      <c r="CC2" s="62">
        <v>0.22515583</v>
      </c>
      <c r="CD2" s="62">
        <v>1.9608405</v>
      </c>
      <c r="CE2" s="62">
        <v>5.2961025000000002E-2</v>
      </c>
      <c r="CF2" s="62">
        <v>0.69308389999999997</v>
      </c>
      <c r="CG2" s="62">
        <v>0</v>
      </c>
      <c r="CH2" s="62">
        <v>5.5360239999999998E-2</v>
      </c>
      <c r="CI2" s="72">
        <v>4.6815999999999998E-7</v>
      </c>
      <c r="CJ2" s="62">
        <v>4.3547025000000001</v>
      </c>
      <c r="CK2" s="62">
        <v>1.1758905E-2</v>
      </c>
      <c r="CL2" s="62">
        <v>1.1953590999999999</v>
      </c>
      <c r="CM2" s="62">
        <v>5.7445282999999998</v>
      </c>
      <c r="CN2" s="62">
        <v>2687.3834999999999</v>
      </c>
      <c r="CO2" s="62">
        <v>4650.9287000000004</v>
      </c>
      <c r="CP2" s="62">
        <v>3521.0783999999999</v>
      </c>
      <c r="CQ2" s="62">
        <v>1149.904</v>
      </c>
      <c r="CR2" s="62">
        <v>577.42510000000004</v>
      </c>
      <c r="CS2" s="62">
        <v>357.26711999999998</v>
      </c>
      <c r="CT2" s="62">
        <v>2662.7125999999998</v>
      </c>
      <c r="CU2" s="62">
        <v>1806.741</v>
      </c>
      <c r="CV2" s="62">
        <v>1056.2393</v>
      </c>
      <c r="CW2" s="62">
        <v>2221.9094</v>
      </c>
      <c r="CX2" s="62">
        <v>559.45592999999997</v>
      </c>
      <c r="CY2" s="62">
        <v>3142.9043000000001</v>
      </c>
      <c r="CZ2" s="62">
        <v>2091.5302999999999</v>
      </c>
      <c r="DA2" s="62">
        <v>4063.1266999999998</v>
      </c>
      <c r="DB2" s="62">
        <v>3691.48</v>
      </c>
      <c r="DC2" s="62">
        <v>6000.2353999999996</v>
      </c>
      <c r="DD2" s="62">
        <v>10109.513999999999</v>
      </c>
      <c r="DE2" s="62">
        <v>2556.2665999999999</v>
      </c>
      <c r="DF2" s="62">
        <v>3917.3744999999999</v>
      </c>
      <c r="DG2" s="62">
        <v>2363.2786000000001</v>
      </c>
      <c r="DH2" s="62">
        <v>118.03348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59.40851</v>
      </c>
      <c r="B6">
        <f>BB2</f>
        <v>19.512508</v>
      </c>
      <c r="C6">
        <f>BC2</f>
        <v>22.882942</v>
      </c>
      <c r="D6">
        <f>BD2</f>
        <v>16.992775000000002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9" sqref="G9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254</v>
      </c>
      <c r="B2" s="55">
        <v>25628</v>
      </c>
      <c r="C2" s="56">
        <f ca="1">YEAR(TODAY())-YEAR(B2)+IF(TODAY()&gt;=DATE(YEAR(TODAY()),MONTH(B2),DAY(B2)),0,-1)</f>
        <v>50</v>
      </c>
      <c r="E2" s="52">
        <v>166.4</v>
      </c>
      <c r="F2" s="53" t="s">
        <v>275</v>
      </c>
      <c r="G2" s="52">
        <v>72.400000000000006</v>
      </c>
      <c r="H2" s="51" t="s">
        <v>40</v>
      </c>
      <c r="I2" s="79">
        <f>ROUND(G3/E3^2,1)</f>
        <v>26.1</v>
      </c>
    </row>
    <row r="3" spans="1:9">
      <c r="E3" s="51">
        <f>E2/100</f>
        <v>1.6640000000000001</v>
      </c>
      <c r="F3" s="51" t="s">
        <v>39</v>
      </c>
      <c r="G3" s="51">
        <f>G2</f>
        <v>72.400000000000006</v>
      </c>
      <c r="H3" s="51" t="s">
        <v>40</v>
      </c>
      <c r="I3" s="79"/>
    </row>
    <row r="4" spans="1:9">
      <c r="A4" t="s">
        <v>272</v>
      </c>
    </row>
    <row r="5" spans="1:9">
      <c r="B5" s="60">
        <v>44186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김의종, ID : H1900569)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2021년 02월 15일 10:22:28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195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3" t="s">
        <v>274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</row>
    <row r="6" spans="1:19" ht="18" customHeight="1"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</row>
    <row r="7" spans="1:19" ht="18" customHeight="1"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</row>
    <row r="8" spans="1:19" ht="18" customHeight="1"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</row>
    <row r="9" spans="1:19" ht="18" customHeight="1" thickBot="1"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</row>
    <row r="10" spans="1:19" ht="18" customHeight="1">
      <c r="C10" s="159" t="s">
        <v>30</v>
      </c>
      <c r="D10" s="159"/>
      <c r="E10" s="160"/>
      <c r="F10" s="163">
        <f>'개인정보 및 신체계측 입력'!B5</f>
        <v>44186</v>
      </c>
      <c r="G10" s="122"/>
      <c r="H10" s="122"/>
      <c r="I10" s="122"/>
      <c r="K10" s="118" t="s">
        <v>33</v>
      </c>
      <c r="L10" s="119"/>
      <c r="M10" s="118" t="s">
        <v>34</v>
      </c>
      <c r="N10" s="119"/>
      <c r="O10" s="118" t="s">
        <v>35</v>
      </c>
      <c r="P10" s="118"/>
      <c r="Q10" s="118"/>
      <c r="R10" s="118"/>
      <c r="S10" s="118"/>
    </row>
    <row r="11" spans="1:19" ht="18" customHeight="1" thickBot="1">
      <c r="C11" s="161"/>
      <c r="D11" s="161"/>
      <c r="E11" s="162"/>
      <c r="F11" s="123"/>
      <c r="G11" s="123"/>
      <c r="H11" s="123"/>
      <c r="I11" s="123"/>
      <c r="K11" s="120"/>
      <c r="L11" s="121"/>
      <c r="M11" s="120"/>
      <c r="N11" s="121"/>
      <c r="O11" s="120"/>
      <c r="P11" s="120"/>
      <c r="Q11" s="120"/>
      <c r="R11" s="120"/>
      <c r="S11" s="120"/>
    </row>
    <row r="12" spans="1:19" ht="18" customHeight="1">
      <c r="C12" s="159" t="s">
        <v>32</v>
      </c>
      <c r="D12" s="159"/>
      <c r="E12" s="160"/>
      <c r="F12" s="144">
        <f ca="1">'개인정보 및 신체계측 입력'!C2</f>
        <v>50</v>
      </c>
      <c r="G12" s="144"/>
      <c r="H12" s="144"/>
      <c r="I12" s="144"/>
      <c r="K12" s="135">
        <f>'개인정보 및 신체계측 입력'!E2</f>
        <v>166.4</v>
      </c>
      <c r="L12" s="136"/>
      <c r="M12" s="129">
        <f>'개인정보 및 신체계측 입력'!G2</f>
        <v>72.400000000000006</v>
      </c>
      <c r="N12" s="130"/>
      <c r="O12" s="125" t="s">
        <v>270</v>
      </c>
      <c r="P12" s="119"/>
      <c r="Q12" s="122">
        <f>'개인정보 및 신체계측 입력'!I2</f>
        <v>26.1</v>
      </c>
      <c r="R12" s="122"/>
      <c r="S12" s="122"/>
    </row>
    <row r="13" spans="1:19" ht="18" customHeight="1" thickBot="1">
      <c r="C13" s="164"/>
      <c r="D13" s="164"/>
      <c r="E13" s="165"/>
      <c r="F13" s="145"/>
      <c r="G13" s="145"/>
      <c r="H13" s="145"/>
      <c r="I13" s="145"/>
      <c r="K13" s="137"/>
      <c r="L13" s="138"/>
      <c r="M13" s="131"/>
      <c r="N13" s="132"/>
      <c r="O13" s="126"/>
      <c r="P13" s="127"/>
      <c r="Q13" s="123"/>
      <c r="R13" s="123"/>
      <c r="S13" s="123"/>
    </row>
    <row r="14" spans="1:19" ht="18" customHeight="1">
      <c r="C14" s="161" t="s">
        <v>31</v>
      </c>
      <c r="D14" s="161"/>
      <c r="E14" s="162"/>
      <c r="F14" s="123" t="str">
        <f>MID('DRIs DATA'!B1,28,3)</f>
        <v>김의종</v>
      </c>
      <c r="G14" s="123"/>
      <c r="H14" s="123"/>
      <c r="I14" s="123"/>
      <c r="K14" s="137"/>
      <c r="L14" s="138"/>
      <c r="M14" s="131"/>
      <c r="N14" s="132"/>
      <c r="O14" s="126"/>
      <c r="P14" s="127"/>
      <c r="Q14" s="123"/>
      <c r="R14" s="123"/>
      <c r="S14" s="123"/>
    </row>
    <row r="15" spans="1:19" ht="18" customHeight="1" thickBot="1">
      <c r="C15" s="164"/>
      <c r="D15" s="164"/>
      <c r="E15" s="165"/>
      <c r="F15" s="124"/>
      <c r="G15" s="124"/>
      <c r="H15" s="124"/>
      <c r="I15" s="124"/>
      <c r="K15" s="139"/>
      <c r="L15" s="140"/>
      <c r="M15" s="133"/>
      <c r="N15" s="134"/>
      <c r="O15" s="128"/>
      <c r="P15" s="121"/>
      <c r="Q15" s="124"/>
      <c r="R15" s="124"/>
      <c r="S15" s="12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2" t="s">
        <v>41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4"/>
    </row>
    <row r="20" spans="2:20" ht="18" customHeight="1" thickBot="1"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50" t="s">
        <v>42</v>
      </c>
      <c r="E36" s="150"/>
      <c r="F36" s="150"/>
      <c r="G36" s="150"/>
      <c r="H36" s="150"/>
      <c r="I36" s="34">
        <f>'DRIs DATA'!F8</f>
        <v>60.2</v>
      </c>
      <c r="J36" s="151" t="s">
        <v>43</v>
      </c>
      <c r="K36" s="151"/>
      <c r="L36" s="151"/>
      <c r="M36" s="151"/>
      <c r="N36" s="35"/>
      <c r="O36" s="149" t="s">
        <v>44</v>
      </c>
      <c r="P36" s="149"/>
      <c r="Q36" s="149"/>
      <c r="R36" s="149"/>
      <c r="S36" s="149"/>
      <c r="T36" s="6"/>
    </row>
    <row r="37" spans="2:20" ht="18" customHeight="1">
      <c r="B37" s="12"/>
      <c r="C37" s="146" t="s">
        <v>181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6"/>
    </row>
    <row r="38" spans="2:20" ht="18" customHeight="1">
      <c r="B38" s="12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6"/>
    </row>
    <row r="39" spans="2:20" ht="18" customHeight="1" thickBot="1">
      <c r="B39" s="12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50" t="s">
        <v>42</v>
      </c>
      <c r="E41" s="150"/>
      <c r="F41" s="150"/>
      <c r="G41" s="150"/>
      <c r="H41" s="150"/>
      <c r="I41" s="34">
        <f>'DRIs DATA'!G8</f>
        <v>15.1</v>
      </c>
      <c r="J41" s="151" t="s">
        <v>43</v>
      </c>
      <c r="K41" s="151"/>
      <c r="L41" s="151"/>
      <c r="M41" s="151"/>
      <c r="N41" s="35"/>
      <c r="O41" s="148" t="s">
        <v>48</v>
      </c>
      <c r="P41" s="148"/>
      <c r="Q41" s="148"/>
      <c r="R41" s="148"/>
      <c r="S41" s="148"/>
      <c r="T41" s="6"/>
    </row>
    <row r="42" spans="2:20" ht="18" customHeight="1">
      <c r="B42" s="6"/>
      <c r="C42" s="91" t="s">
        <v>183</v>
      </c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6"/>
    </row>
    <row r="43" spans="2:20" ht="18" customHeight="1">
      <c r="B43" s="6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6"/>
    </row>
    <row r="44" spans="2:20" ht="18" customHeight="1" thickBot="1">
      <c r="B44" s="6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52" t="s">
        <v>42</v>
      </c>
      <c r="E46" s="152"/>
      <c r="F46" s="152"/>
      <c r="G46" s="152"/>
      <c r="H46" s="152"/>
      <c r="I46" s="34">
        <f>'DRIs DATA'!H8</f>
        <v>24.7</v>
      </c>
      <c r="J46" s="151" t="s">
        <v>43</v>
      </c>
      <c r="K46" s="151"/>
      <c r="L46" s="151"/>
      <c r="M46" s="151"/>
      <c r="N46" s="35"/>
      <c r="O46" s="148" t="s">
        <v>47</v>
      </c>
      <c r="P46" s="148"/>
      <c r="Q46" s="148"/>
      <c r="R46" s="148"/>
      <c r="S46" s="148"/>
      <c r="T46" s="6"/>
    </row>
    <row r="47" spans="2:20" ht="18" customHeight="1">
      <c r="B47" s="6"/>
      <c r="C47" s="91" t="s">
        <v>182</v>
      </c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6"/>
    </row>
    <row r="48" spans="2:20" ht="18" customHeight="1" thickBot="1">
      <c r="B48" s="6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2" t="s">
        <v>190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4"/>
    </row>
    <row r="54" spans="1:20" ht="18" customHeight="1" thickBot="1"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7" t="s">
        <v>163</v>
      </c>
      <c r="D69" s="157"/>
      <c r="E69" s="157"/>
      <c r="F69" s="157"/>
      <c r="G69" s="157"/>
      <c r="H69" s="150" t="s">
        <v>169</v>
      </c>
      <c r="I69" s="150"/>
      <c r="J69" s="15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8">
        <f>ROUND('그룹 전체 사용자의 일일 입력'!D6/MAX('그룹 전체 사용자의 일일 입력'!$B$6,'그룹 전체 사용자의 일일 입력'!$C$6,'그룹 전체 사용자의 일일 입력'!$D$6),1)</f>
        <v>0.7</v>
      </c>
      <c r="P69" s="158"/>
      <c r="Q69" s="37" t="s">
        <v>53</v>
      </c>
      <c r="R69" s="35"/>
      <c r="S69" s="35"/>
      <c r="T69" s="6"/>
    </row>
    <row r="70" spans="2:21" ht="18" customHeight="1" thickBot="1">
      <c r="B70" s="6"/>
      <c r="C70" s="92" t="s">
        <v>164</v>
      </c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7" t="s">
        <v>50</v>
      </c>
      <c r="D72" s="157"/>
      <c r="E72" s="157"/>
      <c r="F72" s="157"/>
      <c r="G72" s="157"/>
      <c r="H72" s="38"/>
      <c r="I72" s="150" t="s">
        <v>51</v>
      </c>
      <c r="J72" s="150"/>
      <c r="K72" s="36">
        <f>ROUND('DRIs DATA'!L8,1)</f>
        <v>16.399999999999999</v>
      </c>
      <c r="L72" s="36" t="s">
        <v>52</v>
      </c>
      <c r="M72" s="36">
        <f>ROUND('DRIs DATA'!K8,1)</f>
        <v>10.8</v>
      </c>
      <c r="N72" s="151" t="s">
        <v>53</v>
      </c>
      <c r="O72" s="151"/>
      <c r="P72" s="151"/>
      <c r="Q72" s="151"/>
      <c r="R72" s="39"/>
      <c r="S72" s="35"/>
      <c r="T72" s="6"/>
    </row>
    <row r="73" spans="2:21" ht="18" customHeight="1">
      <c r="B73" s="6"/>
      <c r="C73" s="91" t="s">
        <v>180</v>
      </c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6"/>
      <c r="U73" s="13"/>
    </row>
    <row r="74" spans="2:21" ht="18" customHeight="1" thickBot="1">
      <c r="B74" s="6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2" t="s">
        <v>191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4"/>
    </row>
    <row r="78" spans="2:21" ht="18" customHeight="1" thickBot="1"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3" t="s">
        <v>167</v>
      </c>
      <c r="C80" s="93"/>
      <c r="D80" s="93"/>
      <c r="E80" s="93"/>
      <c r="F80" s="21"/>
      <c r="G80" s="21"/>
      <c r="H80" s="21"/>
      <c r="L80" s="93" t="s">
        <v>171</v>
      </c>
      <c r="M80" s="93"/>
      <c r="N80" s="93"/>
      <c r="O80" s="93"/>
      <c r="P80" s="9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1" t="s">
        <v>267</v>
      </c>
      <c r="C93" s="142"/>
      <c r="D93" s="142"/>
      <c r="E93" s="142"/>
      <c r="F93" s="142"/>
      <c r="G93" s="142"/>
      <c r="H93" s="142"/>
      <c r="I93" s="142"/>
      <c r="J93" s="143"/>
      <c r="L93" s="141" t="s">
        <v>174</v>
      </c>
      <c r="M93" s="142"/>
      <c r="N93" s="142"/>
      <c r="O93" s="142"/>
      <c r="P93" s="142"/>
      <c r="Q93" s="142"/>
      <c r="R93" s="142"/>
      <c r="S93" s="142"/>
      <c r="T93" s="143"/>
    </row>
    <row r="94" spans="1:21" ht="18" customHeight="1">
      <c r="B94" s="96" t="s">
        <v>170</v>
      </c>
      <c r="C94" s="94"/>
      <c r="D94" s="94"/>
      <c r="E94" s="94"/>
      <c r="F94" s="97">
        <f>ROUND('DRIs DATA'!F16/'DRIs DATA'!C16*100,2)</f>
        <v>116.28</v>
      </c>
      <c r="G94" s="97"/>
      <c r="H94" s="94" t="s">
        <v>166</v>
      </c>
      <c r="I94" s="94"/>
      <c r="J94" s="95"/>
      <c r="L94" s="96" t="s">
        <v>170</v>
      </c>
      <c r="M94" s="94"/>
      <c r="N94" s="94"/>
      <c r="O94" s="94"/>
      <c r="P94" s="94"/>
      <c r="Q94" s="23">
        <f>ROUND('DRIs DATA'!M16/'DRIs DATA'!K16*100,2)</f>
        <v>187.5</v>
      </c>
      <c r="R94" s="94" t="s">
        <v>166</v>
      </c>
      <c r="S94" s="94"/>
      <c r="T94" s="9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9" t="s">
        <v>179</v>
      </c>
      <c r="C96" s="100"/>
      <c r="D96" s="100"/>
      <c r="E96" s="100"/>
      <c r="F96" s="100"/>
      <c r="G96" s="100"/>
      <c r="H96" s="100"/>
      <c r="I96" s="100"/>
      <c r="J96" s="101"/>
      <c r="L96" s="105" t="s">
        <v>172</v>
      </c>
      <c r="M96" s="106"/>
      <c r="N96" s="106"/>
      <c r="O96" s="106"/>
      <c r="P96" s="106"/>
      <c r="Q96" s="106"/>
      <c r="R96" s="106"/>
      <c r="S96" s="106"/>
      <c r="T96" s="107"/>
    </row>
    <row r="97" spans="2:21" ht="18" customHeight="1">
      <c r="B97" s="99"/>
      <c r="C97" s="100"/>
      <c r="D97" s="100"/>
      <c r="E97" s="100"/>
      <c r="F97" s="100"/>
      <c r="G97" s="100"/>
      <c r="H97" s="100"/>
      <c r="I97" s="100"/>
      <c r="J97" s="101"/>
      <c r="L97" s="105"/>
      <c r="M97" s="106"/>
      <c r="N97" s="106"/>
      <c r="O97" s="106"/>
      <c r="P97" s="106"/>
      <c r="Q97" s="106"/>
      <c r="R97" s="106"/>
      <c r="S97" s="106"/>
      <c r="T97" s="107"/>
    </row>
    <row r="98" spans="2:21" ht="18" customHeight="1">
      <c r="B98" s="99"/>
      <c r="C98" s="100"/>
      <c r="D98" s="100"/>
      <c r="E98" s="100"/>
      <c r="F98" s="100"/>
      <c r="G98" s="100"/>
      <c r="H98" s="100"/>
      <c r="I98" s="100"/>
      <c r="J98" s="101"/>
      <c r="L98" s="105"/>
      <c r="M98" s="106"/>
      <c r="N98" s="106"/>
      <c r="O98" s="106"/>
      <c r="P98" s="106"/>
      <c r="Q98" s="106"/>
      <c r="R98" s="106"/>
      <c r="S98" s="106"/>
      <c r="T98" s="107"/>
    </row>
    <row r="99" spans="2:21" ht="18" customHeight="1">
      <c r="B99" s="99"/>
      <c r="C99" s="100"/>
      <c r="D99" s="100"/>
      <c r="E99" s="100"/>
      <c r="F99" s="100"/>
      <c r="G99" s="100"/>
      <c r="H99" s="100"/>
      <c r="I99" s="100"/>
      <c r="J99" s="101"/>
      <c r="L99" s="105"/>
      <c r="M99" s="106"/>
      <c r="N99" s="106"/>
      <c r="O99" s="106"/>
      <c r="P99" s="106"/>
      <c r="Q99" s="106"/>
      <c r="R99" s="106"/>
      <c r="S99" s="106"/>
      <c r="T99" s="107"/>
    </row>
    <row r="100" spans="2:21" ht="18" customHeight="1">
      <c r="B100" s="99"/>
      <c r="C100" s="100"/>
      <c r="D100" s="100"/>
      <c r="E100" s="100"/>
      <c r="F100" s="100"/>
      <c r="G100" s="100"/>
      <c r="H100" s="100"/>
      <c r="I100" s="100"/>
      <c r="J100" s="101"/>
      <c r="L100" s="105"/>
      <c r="M100" s="106"/>
      <c r="N100" s="106"/>
      <c r="O100" s="106"/>
      <c r="P100" s="106"/>
      <c r="Q100" s="106"/>
      <c r="R100" s="106"/>
      <c r="S100" s="106"/>
      <c r="T100" s="107"/>
      <c r="U100" s="17"/>
    </row>
    <row r="101" spans="2:21" ht="18" customHeight="1" thickBot="1">
      <c r="B101" s="102"/>
      <c r="C101" s="103"/>
      <c r="D101" s="103"/>
      <c r="E101" s="103"/>
      <c r="F101" s="103"/>
      <c r="G101" s="103"/>
      <c r="H101" s="103"/>
      <c r="I101" s="103"/>
      <c r="J101" s="104"/>
      <c r="L101" s="108"/>
      <c r="M101" s="109"/>
      <c r="N101" s="109"/>
      <c r="O101" s="109"/>
      <c r="P101" s="109"/>
      <c r="Q101" s="109"/>
      <c r="R101" s="109"/>
      <c r="S101" s="109"/>
      <c r="T101" s="11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2" t="s">
        <v>192</v>
      </c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4"/>
    </row>
    <row r="105" spans="2:21" ht="18" customHeight="1" thickBot="1"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3" t="s">
        <v>168</v>
      </c>
      <c r="C107" s="93"/>
      <c r="D107" s="93"/>
      <c r="E107" s="93"/>
      <c r="F107" s="6"/>
      <c r="G107" s="6"/>
      <c r="H107" s="6"/>
      <c r="I107" s="6"/>
      <c r="L107" s="93" t="s">
        <v>269</v>
      </c>
      <c r="M107" s="93"/>
      <c r="N107" s="93"/>
      <c r="O107" s="93"/>
      <c r="P107" s="9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8" t="s">
        <v>263</v>
      </c>
      <c r="C120" s="89"/>
      <c r="D120" s="89"/>
      <c r="E120" s="89"/>
      <c r="F120" s="89"/>
      <c r="G120" s="89"/>
      <c r="H120" s="89"/>
      <c r="I120" s="89"/>
      <c r="J120" s="90"/>
      <c r="L120" s="88" t="s">
        <v>264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>
      <c r="B121" s="43" t="s">
        <v>170</v>
      </c>
      <c r="C121" s="16"/>
      <c r="D121" s="16"/>
      <c r="E121" s="15"/>
      <c r="F121" s="97">
        <f>ROUND('DRIs DATA'!F26/'DRIs DATA'!C26*100,2)</f>
        <v>164.1</v>
      </c>
      <c r="G121" s="97"/>
      <c r="H121" s="94" t="s">
        <v>165</v>
      </c>
      <c r="I121" s="94"/>
      <c r="J121" s="95"/>
      <c r="L121" s="42" t="s">
        <v>170</v>
      </c>
      <c r="M121" s="20"/>
      <c r="N121" s="20"/>
      <c r="O121" s="23"/>
      <c r="P121" s="6"/>
      <c r="Q121" s="58">
        <f>ROUND('DRIs DATA'!AH26/'DRIs DATA'!AE26*100,2)</f>
        <v>180</v>
      </c>
      <c r="R121" s="94" t="s">
        <v>165</v>
      </c>
      <c r="S121" s="94"/>
      <c r="T121" s="9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1" t="s">
        <v>173</v>
      </c>
      <c r="C123" s="112"/>
      <c r="D123" s="112"/>
      <c r="E123" s="112"/>
      <c r="F123" s="112"/>
      <c r="G123" s="112"/>
      <c r="H123" s="112"/>
      <c r="I123" s="112"/>
      <c r="J123" s="113"/>
      <c r="L123" s="111" t="s">
        <v>268</v>
      </c>
      <c r="M123" s="112"/>
      <c r="N123" s="112"/>
      <c r="O123" s="112"/>
      <c r="P123" s="112"/>
      <c r="Q123" s="112"/>
      <c r="R123" s="112"/>
      <c r="S123" s="112"/>
      <c r="T123" s="113"/>
    </row>
    <row r="124" spans="2:20" ht="18" customHeight="1">
      <c r="B124" s="111"/>
      <c r="C124" s="112"/>
      <c r="D124" s="112"/>
      <c r="E124" s="112"/>
      <c r="F124" s="112"/>
      <c r="G124" s="112"/>
      <c r="H124" s="112"/>
      <c r="I124" s="112"/>
      <c r="J124" s="113"/>
      <c r="L124" s="111"/>
      <c r="M124" s="112"/>
      <c r="N124" s="112"/>
      <c r="O124" s="112"/>
      <c r="P124" s="112"/>
      <c r="Q124" s="112"/>
      <c r="R124" s="112"/>
      <c r="S124" s="112"/>
      <c r="T124" s="113"/>
    </row>
    <row r="125" spans="2:20" ht="18" customHeight="1">
      <c r="B125" s="111"/>
      <c r="C125" s="112"/>
      <c r="D125" s="112"/>
      <c r="E125" s="112"/>
      <c r="F125" s="112"/>
      <c r="G125" s="112"/>
      <c r="H125" s="112"/>
      <c r="I125" s="112"/>
      <c r="J125" s="113"/>
      <c r="L125" s="111"/>
      <c r="M125" s="112"/>
      <c r="N125" s="112"/>
      <c r="O125" s="112"/>
      <c r="P125" s="112"/>
      <c r="Q125" s="112"/>
      <c r="R125" s="112"/>
      <c r="S125" s="112"/>
      <c r="T125" s="113"/>
    </row>
    <row r="126" spans="2:20" ht="18" customHeight="1">
      <c r="B126" s="111"/>
      <c r="C126" s="112"/>
      <c r="D126" s="112"/>
      <c r="E126" s="112"/>
      <c r="F126" s="112"/>
      <c r="G126" s="112"/>
      <c r="H126" s="112"/>
      <c r="I126" s="112"/>
      <c r="J126" s="113"/>
      <c r="L126" s="111"/>
      <c r="M126" s="112"/>
      <c r="N126" s="112"/>
      <c r="O126" s="112"/>
      <c r="P126" s="112"/>
      <c r="Q126" s="112"/>
      <c r="R126" s="112"/>
      <c r="S126" s="112"/>
      <c r="T126" s="113"/>
    </row>
    <row r="127" spans="2:20" ht="18" customHeight="1">
      <c r="B127" s="111"/>
      <c r="C127" s="112"/>
      <c r="D127" s="112"/>
      <c r="E127" s="112"/>
      <c r="F127" s="112"/>
      <c r="G127" s="112"/>
      <c r="H127" s="112"/>
      <c r="I127" s="112"/>
      <c r="J127" s="113"/>
      <c r="L127" s="111"/>
      <c r="M127" s="112"/>
      <c r="N127" s="112"/>
      <c r="O127" s="112"/>
      <c r="P127" s="112"/>
      <c r="Q127" s="112"/>
      <c r="R127" s="112"/>
      <c r="S127" s="112"/>
      <c r="T127" s="113"/>
    </row>
    <row r="128" spans="2:20" ht="15.75" thickBot="1">
      <c r="B128" s="114"/>
      <c r="C128" s="115"/>
      <c r="D128" s="115"/>
      <c r="E128" s="115"/>
      <c r="F128" s="115"/>
      <c r="G128" s="115"/>
      <c r="H128" s="115"/>
      <c r="I128" s="115"/>
      <c r="J128" s="116"/>
      <c r="L128" s="114"/>
      <c r="M128" s="115"/>
      <c r="N128" s="115"/>
      <c r="O128" s="115"/>
      <c r="P128" s="115"/>
      <c r="Q128" s="115"/>
      <c r="R128" s="115"/>
      <c r="S128" s="115"/>
      <c r="T128" s="11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2" t="s">
        <v>261</v>
      </c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4"/>
      <c r="N130" s="57"/>
      <c r="O130" s="82" t="s">
        <v>262</v>
      </c>
      <c r="P130" s="83"/>
      <c r="Q130" s="83"/>
      <c r="R130" s="83"/>
      <c r="S130" s="83"/>
      <c r="T130" s="84"/>
    </row>
    <row r="131" spans="2:21" ht="18" customHeight="1" thickBot="1"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7"/>
      <c r="N131" s="57"/>
      <c r="O131" s="85"/>
      <c r="P131" s="86"/>
      <c r="Q131" s="86"/>
      <c r="R131" s="86"/>
      <c r="S131" s="86"/>
      <c r="T131" s="8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2" t="s">
        <v>193</v>
      </c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4"/>
    </row>
    <row r="156" spans="2:21" ht="18" customHeight="1" thickBot="1"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3" t="s">
        <v>176</v>
      </c>
      <c r="C158" s="93"/>
      <c r="D158" s="93"/>
      <c r="E158" s="6"/>
      <c r="F158" s="6"/>
      <c r="G158" s="6"/>
      <c r="H158" s="6"/>
      <c r="I158" s="6"/>
      <c r="L158" s="93" t="s">
        <v>177</v>
      </c>
      <c r="M158" s="93"/>
      <c r="N158" s="9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8" t="s">
        <v>265</v>
      </c>
      <c r="C171" s="89"/>
      <c r="D171" s="89"/>
      <c r="E171" s="89"/>
      <c r="F171" s="89"/>
      <c r="G171" s="89"/>
      <c r="H171" s="89"/>
      <c r="I171" s="89"/>
      <c r="J171" s="90"/>
      <c r="L171" s="88" t="s">
        <v>175</v>
      </c>
      <c r="M171" s="89"/>
      <c r="N171" s="89"/>
      <c r="O171" s="89"/>
      <c r="P171" s="89"/>
      <c r="Q171" s="89"/>
      <c r="R171" s="89"/>
      <c r="S171" s="90"/>
    </row>
    <row r="172" spans="2:19" ht="18" customHeight="1">
      <c r="B172" s="42" t="s">
        <v>170</v>
      </c>
      <c r="C172" s="20"/>
      <c r="D172" s="20"/>
      <c r="E172" s="6"/>
      <c r="F172" s="97">
        <f>ROUND('DRIs DATA'!F36/'DRIs DATA'!C36*100,2)</f>
        <v>86.85</v>
      </c>
      <c r="G172" s="97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619.41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1" t="s">
        <v>184</v>
      </c>
      <c r="C174" s="112"/>
      <c r="D174" s="112"/>
      <c r="E174" s="112"/>
      <c r="F174" s="112"/>
      <c r="G174" s="112"/>
      <c r="H174" s="112"/>
      <c r="I174" s="112"/>
      <c r="J174" s="113"/>
      <c r="L174" s="111" t="s">
        <v>186</v>
      </c>
      <c r="M174" s="112"/>
      <c r="N174" s="112"/>
      <c r="O174" s="112"/>
      <c r="P174" s="112"/>
      <c r="Q174" s="112"/>
      <c r="R174" s="112"/>
      <c r="S174" s="113"/>
    </row>
    <row r="175" spans="2:19" ht="18" customHeight="1">
      <c r="B175" s="111"/>
      <c r="C175" s="112"/>
      <c r="D175" s="112"/>
      <c r="E175" s="112"/>
      <c r="F175" s="112"/>
      <c r="G175" s="112"/>
      <c r="H175" s="112"/>
      <c r="I175" s="112"/>
      <c r="J175" s="113"/>
      <c r="L175" s="111"/>
      <c r="M175" s="112"/>
      <c r="N175" s="112"/>
      <c r="O175" s="112"/>
      <c r="P175" s="112"/>
      <c r="Q175" s="112"/>
      <c r="R175" s="112"/>
      <c r="S175" s="113"/>
    </row>
    <row r="176" spans="2:19" ht="18" customHeight="1">
      <c r="B176" s="111"/>
      <c r="C176" s="112"/>
      <c r="D176" s="112"/>
      <c r="E176" s="112"/>
      <c r="F176" s="112"/>
      <c r="G176" s="112"/>
      <c r="H176" s="112"/>
      <c r="I176" s="112"/>
      <c r="J176" s="113"/>
      <c r="L176" s="111"/>
      <c r="M176" s="112"/>
      <c r="N176" s="112"/>
      <c r="O176" s="112"/>
      <c r="P176" s="112"/>
      <c r="Q176" s="112"/>
      <c r="R176" s="112"/>
      <c r="S176" s="113"/>
    </row>
    <row r="177" spans="2:19" ht="18" customHeight="1">
      <c r="B177" s="111"/>
      <c r="C177" s="112"/>
      <c r="D177" s="112"/>
      <c r="E177" s="112"/>
      <c r="F177" s="112"/>
      <c r="G177" s="112"/>
      <c r="H177" s="112"/>
      <c r="I177" s="112"/>
      <c r="J177" s="113"/>
      <c r="L177" s="111"/>
      <c r="M177" s="112"/>
      <c r="N177" s="112"/>
      <c r="O177" s="112"/>
      <c r="P177" s="112"/>
      <c r="Q177" s="112"/>
      <c r="R177" s="112"/>
      <c r="S177" s="113"/>
    </row>
    <row r="178" spans="2:19" ht="18" customHeight="1">
      <c r="B178" s="111"/>
      <c r="C178" s="112"/>
      <c r="D178" s="112"/>
      <c r="E178" s="112"/>
      <c r="F178" s="112"/>
      <c r="G178" s="112"/>
      <c r="H178" s="112"/>
      <c r="I178" s="112"/>
      <c r="J178" s="113"/>
      <c r="L178" s="111"/>
      <c r="M178" s="112"/>
      <c r="N178" s="112"/>
      <c r="O178" s="112"/>
      <c r="P178" s="112"/>
      <c r="Q178" s="112"/>
      <c r="R178" s="112"/>
      <c r="S178" s="113"/>
    </row>
    <row r="179" spans="2:19" ht="18" customHeight="1">
      <c r="B179" s="111"/>
      <c r="C179" s="112"/>
      <c r="D179" s="112"/>
      <c r="E179" s="112"/>
      <c r="F179" s="112"/>
      <c r="G179" s="112"/>
      <c r="H179" s="112"/>
      <c r="I179" s="112"/>
      <c r="J179" s="113"/>
      <c r="L179" s="111"/>
      <c r="M179" s="112"/>
      <c r="N179" s="112"/>
      <c r="O179" s="112"/>
      <c r="P179" s="112"/>
      <c r="Q179" s="112"/>
      <c r="R179" s="112"/>
      <c r="S179" s="113"/>
    </row>
    <row r="180" spans="2:19" ht="18" customHeight="1" thickBot="1">
      <c r="B180" s="114"/>
      <c r="C180" s="115"/>
      <c r="D180" s="115"/>
      <c r="E180" s="115"/>
      <c r="F180" s="115"/>
      <c r="G180" s="115"/>
      <c r="H180" s="115"/>
      <c r="I180" s="115"/>
      <c r="J180" s="116"/>
      <c r="L180" s="111"/>
      <c r="M180" s="112"/>
      <c r="N180" s="112"/>
      <c r="O180" s="112"/>
      <c r="P180" s="112"/>
      <c r="Q180" s="112"/>
      <c r="R180" s="112"/>
      <c r="S180" s="11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1"/>
      <c r="M181" s="112"/>
      <c r="N181" s="112"/>
      <c r="O181" s="112"/>
      <c r="P181" s="112"/>
      <c r="Q181" s="112"/>
      <c r="R181" s="112"/>
      <c r="S181" s="113"/>
    </row>
    <row r="182" spans="2:19" ht="18" customHeight="1" thickBot="1">
      <c r="L182" s="114"/>
      <c r="M182" s="115"/>
      <c r="N182" s="115"/>
      <c r="O182" s="115"/>
      <c r="P182" s="115"/>
      <c r="Q182" s="115"/>
      <c r="R182" s="115"/>
      <c r="S182" s="116"/>
    </row>
    <row r="183" spans="2:19" ht="18" customHeight="1">
      <c r="B183" s="93" t="s">
        <v>178</v>
      </c>
      <c r="C183" s="93"/>
      <c r="D183" s="9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8" t="s">
        <v>266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>
      <c r="B197" s="42" t="s">
        <v>170</v>
      </c>
      <c r="C197" s="20"/>
      <c r="D197" s="20"/>
      <c r="E197" s="6"/>
      <c r="F197" s="97">
        <f>ROUND('DRIs DATA'!F46/'DRIs DATA'!C46*100,2)</f>
        <v>224</v>
      </c>
      <c r="G197" s="97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1" t="s">
        <v>185</v>
      </c>
      <c r="C199" s="112"/>
      <c r="D199" s="112"/>
      <c r="E199" s="112"/>
      <c r="F199" s="112"/>
      <c r="G199" s="112"/>
      <c r="H199" s="112"/>
      <c r="I199" s="112"/>
      <c r="J199" s="113"/>
      <c r="S199" s="6"/>
    </row>
    <row r="200" spans="2:20" ht="18" customHeight="1">
      <c r="B200" s="111"/>
      <c r="C200" s="112"/>
      <c r="D200" s="112"/>
      <c r="E200" s="112"/>
      <c r="F200" s="112"/>
      <c r="G200" s="112"/>
      <c r="H200" s="112"/>
      <c r="I200" s="112"/>
      <c r="J200" s="113"/>
      <c r="S200" s="6"/>
    </row>
    <row r="201" spans="2:20" ht="18" customHeight="1">
      <c r="B201" s="111"/>
      <c r="C201" s="112"/>
      <c r="D201" s="112"/>
      <c r="E201" s="112"/>
      <c r="F201" s="112"/>
      <c r="G201" s="112"/>
      <c r="H201" s="112"/>
      <c r="I201" s="112"/>
      <c r="J201" s="113"/>
      <c r="S201" s="6"/>
    </row>
    <row r="202" spans="2:20" ht="18" customHeight="1">
      <c r="B202" s="111"/>
      <c r="C202" s="112"/>
      <c r="D202" s="112"/>
      <c r="E202" s="112"/>
      <c r="F202" s="112"/>
      <c r="G202" s="112"/>
      <c r="H202" s="112"/>
      <c r="I202" s="112"/>
      <c r="J202" s="113"/>
      <c r="S202" s="6"/>
    </row>
    <row r="203" spans="2:20" ht="18" customHeight="1">
      <c r="B203" s="111"/>
      <c r="C203" s="112"/>
      <c r="D203" s="112"/>
      <c r="E203" s="112"/>
      <c r="F203" s="112"/>
      <c r="G203" s="112"/>
      <c r="H203" s="112"/>
      <c r="I203" s="112"/>
      <c r="J203" s="113"/>
      <c r="S203" s="6"/>
    </row>
    <row r="204" spans="2:20" ht="18" customHeight="1" thickBot="1">
      <c r="B204" s="114"/>
      <c r="C204" s="115"/>
      <c r="D204" s="115"/>
      <c r="E204" s="115"/>
      <c r="F204" s="115"/>
      <c r="G204" s="115"/>
      <c r="H204" s="115"/>
      <c r="I204" s="115"/>
      <c r="J204" s="116"/>
      <c r="S204" s="6"/>
    </row>
    <row r="205" spans="2:20" ht="18" customHeight="1" thickBot="1">
      <c r="K205" s="10"/>
    </row>
    <row r="206" spans="2:20" ht="18" customHeight="1">
      <c r="B206" s="82" t="s">
        <v>194</v>
      </c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4"/>
    </row>
    <row r="207" spans="2:20" ht="18" customHeight="1" thickBot="1"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7" t="s">
        <v>187</v>
      </c>
      <c r="C209" s="117"/>
      <c r="D209" s="117"/>
      <c r="E209" s="117"/>
      <c r="F209" s="117"/>
      <c r="G209" s="117"/>
      <c r="H209" s="117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>
      <c r="B210" s="98" t="s">
        <v>189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2021-02-15T07:29:50Z</dcterms:modified>
</cp:coreProperties>
</file>