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9_검진센터\결과지\"/>
    </mc:Choice>
  </mc:AlternateContent>
  <bookViews>
    <workbookView xWindow="0" yWindow="0" windowWidth="28800" windowHeight="1206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<sst xmlns="http://schemas.openxmlformats.org/spreadsheetml/2006/main" count="692" uniqueCount="283">
  <si>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</si>
  <si>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</si>
  <si>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</si>
  <si>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</si>
  <si>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</si>
  <si>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</si>
  <si>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</si>
  <si>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</si>
  <si>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</si>
  <si>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</si>
  <si>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</si>
  <si>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</si>
  <si>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</si>
  <si>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</si>
  <si>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</si>
  <si>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</si>
  <si>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</si>
  <si>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</si>
  <si>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</si>
  <si>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</si>
  <si>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</si>
  <si>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</si>
  <si>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</si>
  <si>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</si>
  <si>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</si>
  <si>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</si>
  <si>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</si>
  <si>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</si>
  <si>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</si>
  <si>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</si>
  <si>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</si>
  <si>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</si>
  <si>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</si>
  <si>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</si>
  <si>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</si>
  <si>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</si>
  <si>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</si>
  <si>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</si>
  <si>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</si>
  <si>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</si>
  <si>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</si>
  <si>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</si>
  <si>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</si>
  <si>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</si>
  <si>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</si>
  <si>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</si>
  <si>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</si>
  <si>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</si>
  <si>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</si>
  <si>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</si>
  <si>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</si>
  <si>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</si>
  <si>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</si>
  <si>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</si>
  <si>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</si>
  <si>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</si>
  <si>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</si>
  <si>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</si>
  <si>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</si>
  <si>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</si>
  <si>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</si>
  <si>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</si>
  <si>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</si>
  <si>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</si>
  <si>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</si>
  <si>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</si>
  <si>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</si>
  <si>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</si>
  <si>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</si>
  <si>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</si>
  <si>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</si>
  <si>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</si>
  <si>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</si>
  <si>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</si>
  <si>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</si>
  <si>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</si>
  <si>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</si>
  <si>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</si>
  <si>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</si>
  <si>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</si>
  <si>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</si>
  <si>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</si>
  <si>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</si>
  <si>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</si>
  <si>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</si>
  <si>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</si>
  <si>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</si>
  <si>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</si>
  <si>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</si>
  <si>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</si>
  <si>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</si>
  <si>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</si>
  <si>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</si>
  <si>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</si>
  <si>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</si>
  <si>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</si>
  <si>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</si>
  <si>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</si>
  <si>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</si>
  <si>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</si>
  <si>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</si>
  <si>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</si>
  <si>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</si>
  <si>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</si>
  <si>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</si>
  <si>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</si>
  <si>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</si>
  <si>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</si>
  <si>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</si>
  <si>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</si>
  <si>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</si>
  <si>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</si>
  <si>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</si>
  <si>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</si>
  <si>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</si>
  <si>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</si>
  <si>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</si>
  <si>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</si>
  <si>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</si>
  <si>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</si>
  <si>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</si>
  <si>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</si>
  <si>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</si>
  <si>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</si>
  <si>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</si>
  <si>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</si>
  <si>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</si>
  <si>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</si>
  <si>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</si>
  <si>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</si>
  <si>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</si>
  <si>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</si>
  <si>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</si>
  <si>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</si>
  <si>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</si>
  <si>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</si>
  <si>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</si>
  <si>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</si>
  <si>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</si>
  <si>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</si>
  <si>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</si>
  <si>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</si>
  <si>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</si>
  <si>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</si>
  <si>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</si>
  <si>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</si>
  <si>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</si>
  <si>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</si>
  <si>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</si>
  <si>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</si>
  <si>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</si>
  <si>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</si>
  <si>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</si>
  <si>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</si>
  <si>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</si>
  <si>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</si>
  <si>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</si>
  <si>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</si>
  <si>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</si>
  <si>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</si>
  <si>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</si>
  <si>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</si>
  <si>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</si>
  <si>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</si>
  <si>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</si>
  <si>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</si>
  <si>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</si>
  <si>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</si>
  <si>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</si>
  <si>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</si>
  <si>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</si>
  <si>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</si>
  <si>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</si>
  <si>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</si>
  <si>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</si>
  <si>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</si>
  <si>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</si>
  <si>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</si>
  <si>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</si>
  <si>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</si>
  <si>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</si>
  <si>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</si>
  <si>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</si>
  <si>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</si>
  <si>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</si>
  <si>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</si>
  <si>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</si>
  <si>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</si>
  <si>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</si>
  <si>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</si>
  <si>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</si>
  <si>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</si>
  <si>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</si>
  <si>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</si>
  <si>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</si>
  <si>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Calibri"/>
        <family val="3"/>
        <charset val="129"/>
        <scheme val="minor"/>
      </rPr>
      <t>[식품섭취빈도조사]</t>
    </r>
    <r>
      <rPr>
        <b/>
        <sz val="30"/>
        <color rgb="FF16A8DC"/>
        <rFont val="Calibri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</si>
  <si>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</si>
  <si>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</si>
  <si>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</si>
  <si>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</si>
  <si>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</si>
  <si>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</si>
  <si>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</si>
  <si>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</si>
  <si>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</si>
  <si>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</si>
  <si>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</si>
  <si>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</si>
  <si>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</si>
  <si>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</si>
  <si>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</si>
  <si>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</si>
  <si>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</si>
  <si>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</si>
  <si>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</si>
  <si>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</si>
  <si>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</si>
  <si>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</si>
  <si>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</si>
  <si>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</si>
  <si>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</si>
  <si>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</si>
  <si>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</si>
  <si>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</si>
  <si>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</si>
  <si>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</si>
  <si>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</si>
  <si>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</si>
  <si>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</si>
  <si>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</si>
  <si>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</si>
  <si>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</si>
  <si>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</si>
  <si>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</si>
  <si>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</si>
  <si>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</si>
  <si>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</si>
  <si>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</si>
  <si>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</si>
  <si>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</si>
  <si>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</si>
  <si>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</si>
  <si>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</si>
  <si>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</si>
  <si>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</si>
  <si>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</si>
  <si>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</si>
  <si>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</si>
  <si>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</si>
  <si>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</si>
  <si>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</si>
  <si>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</si>
  <si>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</si>
  <si>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</si>
  <si>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</si>
  <si>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</si>
  <si>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</si>
  <si>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</si>
  <si>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</si>
  <si>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</si>
  <si>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</si>
  <si>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</si>
  <si>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</si>
  <si>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</si>
  <si>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</si>
  <si>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</si>
  <si>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</si>
  <si>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</si>
  <si>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</si>
  <si>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Calibri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</si>
  <si>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</si>
  <si>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</si>
  <si>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</si>
  <si>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</si>
  <si>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Calibri"/>
        <family val="3"/>
        <charset val="129"/>
        <scheme val="minor"/>
      </rPr>
      <t>(문의 031-920-2211)</t>
    </r>
    <phoneticPr fontId="1" type="noConversion"/>
  </si>
  <si>
    <t>cm</t>
  </si>
  <si>
    <t>정보</t>
  </si>
  <si>
    <t>출력시각</t>
  </si>
  <si>
    <t>(설문지 : FFQ 95문항 설문지, 사용자 : 하연옥, ID : H1900577)</t>
  </si>
  <si>
    <t>2021년 02월 15일 10:19:04</t>
  </si>
  <si>
    <t>H1900577</t>
  </si>
  <si>
    <t>하연옥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</si>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</sst>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_);[Red]\(0.0\)"/>
    <numFmt numFmtId="165" formatCode="General&quot;cm&quot;"/>
    <numFmt numFmtId="166" formatCode="General&quot;kg&quot;"/>
    <numFmt numFmtId="167" formatCode="&quot;만 &quot;General&quot;세&quot;"/>
  </numFmts>
  <fonts count="24"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12"/>
      <color theme="1"/>
      <name val="Calibri"/>
      <family val="3"/>
      <charset val="129"/>
      <scheme val="minor"/>
    </font>
    <font>
      <b/>
      <sz val="16"/>
      <color theme="1"/>
      <name val="Calibri"/>
      <family val="3"/>
      <charset val="129"/>
      <scheme val="minor"/>
    </font>
    <font>
      <b/>
      <sz val="22"/>
      <color theme="1"/>
      <name val="Calibri"/>
      <family val="3"/>
      <charset val="129"/>
      <scheme val="minor"/>
    </font>
    <font>
      <sz val="11"/>
      <color rgb="FF000000"/>
      <name val="Cambria"/>
      <family val="3"/>
      <charset val="129"/>
      <scheme val="major"/>
    </font>
    <font>
      <sz val="13"/>
      <color theme="1"/>
      <name val="Calibri"/>
      <family val="2"/>
      <charset val="129"/>
      <scheme val="minor"/>
    </font>
    <font>
      <sz val="13"/>
      <color theme="1"/>
      <name val="Calibri"/>
      <family val="3"/>
      <charset val="129"/>
      <scheme val="minor"/>
    </font>
    <font>
      <sz val="12"/>
      <color theme="1"/>
      <name val="Calibri"/>
      <family val="2"/>
      <charset val="129"/>
      <scheme val="minor"/>
    </font>
    <font>
      <sz val="12"/>
      <color rgb="FF0066FF"/>
      <name val="Calibri"/>
      <family val="3"/>
      <charset val="129"/>
      <scheme val="minor"/>
    </font>
    <font>
      <sz val="11"/>
      <color rgb="FF0066FF"/>
      <name val="Calibri"/>
      <family val="3"/>
      <charset val="129"/>
      <scheme val="minor"/>
    </font>
    <font>
      <sz val="11"/>
      <color theme="1"/>
      <name val="Calibri"/>
      <family val="3"/>
      <charset val="129"/>
      <scheme val="minor"/>
    </font>
    <font>
      <b/>
      <sz val="12"/>
      <color theme="1"/>
      <name val="Calibri"/>
      <family val="3"/>
      <charset val="129"/>
      <scheme val="minor"/>
    </font>
    <font>
      <sz val="12"/>
      <color rgb="FF0066FF"/>
      <name val="Calibri"/>
      <family val="2"/>
      <charset val="129"/>
      <scheme val="minor"/>
    </font>
    <font>
      <sz val="16"/>
      <color theme="1"/>
      <name val="Calibri"/>
      <family val="2"/>
      <charset val="129"/>
      <scheme val="minor"/>
    </font>
    <font>
      <sz val="16"/>
      <color theme="1"/>
      <name val="Calibri"/>
      <family val="3"/>
      <charset val="129"/>
      <scheme val="minor"/>
    </font>
    <font>
      <b/>
      <sz val="30"/>
      <color rgb="FF16A8DC"/>
      <name val="Calibri"/>
      <family val="3"/>
      <charset val="129"/>
      <scheme val="minor"/>
    </font>
    <font>
      <b/>
      <sz val="17"/>
      <color rgb="FF16A8DC"/>
      <name val="Calibri"/>
      <family val="3"/>
      <charset val="129"/>
      <scheme val="minor"/>
    </font>
    <font>
      <sz val="11"/>
      <color indexed="8"/>
      <name val="Calibri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Calibri"/>
      <family val="3"/>
      <charset val="129"/>
      <scheme val="minor"/>
    </font>
    <font>
      <sz val="11"/>
      <color rgb="FF0066FF"/>
      <name val="Calibri"/>
      <family val="2"/>
      <charset val="129"/>
      <scheme val="minor"/>
    </font>
    <font>
      <b/>
      <sz val="8"/>
      <color theme="1"/>
      <name val="Calibri"/>
      <family val="3"/>
      <charset val="129"/>
      <scheme val="minor"/>
    </font>
    <font>
      <b/>
      <sz val="11"/>
      <color theme="1"/>
      <name val="Calibri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65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vertical="center"/>
    </xf>
    <xf numFmtId="164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64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164" fontId="0" fillId="0" borderId="0" xfId="0" applyNumberFormat="1" applyFill="1" applyAlignment="1">
      <alignment horizontal="center" vertical="center"/>
    </xf>
    <xf numFmtId="0" fontId="0" fillId="0" borderId="0" xfId="0" applyAlignment="1"/>
    <xf numFmtId="0" fontId="0" fillId="0" borderId="0" xfId="0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vertical="center"/>
    </xf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3" borderId="0" xfId="0" applyNumberFormat="1" applyFill="1" applyAlignment="1">
      <alignment horizontal="left" vertical="center"/>
    </xf>
    <xf numFmtId="164" fontId="0" fillId="3" borderId="0" xfId="0" applyNumberFormat="1" applyFill="1" applyBorder="1" applyAlignment="1">
      <alignment horizontal="left" vertical="center"/>
    </xf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3" borderId="0" xfId="0" applyNumberFormat="1" applyFill="1" applyAlignment="1">
      <alignment horizontal="left" vertical="center"/>
    </xf>
    <xf numFmtId="164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66" fontId="20" fillId="0" borderId="12" xfId="0" applyNumberFormat="1" applyFont="1" applyBorder="1" applyAlignment="1">
      <alignment horizontal="center" vertical="center"/>
    </xf>
    <xf numFmtId="166" fontId="7" fillId="0" borderId="13" xfId="0" applyNumberFormat="1" applyFont="1" applyBorder="1" applyAlignment="1">
      <alignment horizontal="center" vertical="center"/>
    </xf>
    <xf numFmtId="166" fontId="7" fillId="0" borderId="0" xfId="0" applyNumberFormat="1" applyFont="1" applyBorder="1" applyAlignment="1">
      <alignment horizontal="center" vertical="center"/>
    </xf>
    <xf numFmtId="166" fontId="7" fillId="0" borderId="14" xfId="0" applyNumberFormat="1" applyFont="1" applyBorder="1" applyAlignment="1">
      <alignment horizontal="center" vertical="center"/>
    </xf>
    <xf numFmtId="166" fontId="7" fillId="0" borderId="11" xfId="0" applyNumberFormat="1" applyFont="1" applyBorder="1" applyAlignment="1">
      <alignment horizontal="center" vertical="center"/>
    </xf>
    <xf numFmtId="166" fontId="7" fillId="0" borderId="15" xfId="0" applyNumberFormat="1" applyFont="1" applyBorder="1" applyAlignment="1">
      <alignment horizontal="center" vertical="center"/>
    </xf>
    <xf numFmtId="165" fontId="20" fillId="0" borderId="12" xfId="0" applyNumberFormat="1" applyFont="1" applyBorder="1" applyAlignment="1">
      <alignment horizontal="center" vertical="center"/>
    </xf>
    <xf numFmtId="165" fontId="7" fillId="0" borderId="13" xfId="0" applyNumberFormat="1" applyFont="1" applyBorder="1" applyAlignment="1">
      <alignment horizontal="center" vertical="center"/>
    </xf>
    <xf numFmtId="165" fontId="7" fillId="0" borderId="0" xfId="0" applyNumberFormat="1" applyFont="1" applyBorder="1" applyAlignment="1">
      <alignment horizontal="center" vertical="center"/>
    </xf>
    <xf numFmtId="165" fontId="7" fillId="0" borderId="14" xfId="0" applyNumberFormat="1" applyFont="1" applyBorder="1" applyAlignment="1">
      <alignment horizontal="center" vertical="center"/>
    </xf>
    <xf numFmtId="165" fontId="7" fillId="0" borderId="11" xfId="0" applyNumberFormat="1" applyFont="1" applyBorder="1" applyAlignment="1">
      <alignment horizontal="center" vertical="center"/>
    </xf>
    <xf numFmtId="165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67" fontId="20" fillId="0" borderId="12" xfId="0" applyNumberFormat="1" applyFont="1" applyBorder="1" applyAlignment="1">
      <alignment horizontal="center" vertical="center"/>
    </xf>
    <xf numFmtId="167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58.5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3678504"/>
        <c:axId val="493680072"/>
      </c:barChart>
      <c:catAx>
        <c:axId val="4936785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3680072"/>
        <c:crosses val="autoZero"/>
        <c:auto val="1"/>
        <c:lblAlgn val="ctr"/>
        <c:lblOffset val="100"/>
        <c:noMultiLvlLbl val="0"/>
      </c:catAx>
      <c:valAx>
        <c:axId val="4936800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36785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2.6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94627160"/>
        <c:axId val="694621672"/>
      </c:barChart>
      <c:catAx>
        <c:axId val="6946271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94621672"/>
        <c:crosses val="autoZero"/>
        <c:auto val="1"/>
        <c:lblAlgn val="ctr"/>
        <c:lblOffset val="100"/>
        <c:noMultiLvlLbl val="0"/>
      </c:catAx>
      <c:valAx>
        <c:axId val="6946216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94627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5.6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94624024"/>
        <c:axId val="604819448"/>
      </c:barChart>
      <c:catAx>
        <c:axId val="6946240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4819448"/>
        <c:crosses val="autoZero"/>
        <c:auto val="1"/>
        <c:lblAlgn val="ctr"/>
        <c:lblOffset val="100"/>
        <c:noMultiLvlLbl val="0"/>
      </c:catAx>
      <c:valAx>
        <c:axId val="6048194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94624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1173.9000000000001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4819840"/>
        <c:axId val="604813568"/>
      </c:barChart>
      <c:catAx>
        <c:axId val="604819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4813568"/>
        <c:crosses val="autoZero"/>
        <c:auto val="1"/>
        <c:lblAlgn val="ctr"/>
        <c:lblOffset val="100"/>
        <c:noMultiLvlLbl val="0"/>
      </c:catAx>
      <c:valAx>
        <c:axId val="6048135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4819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2660.2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4818664"/>
        <c:axId val="604813960"/>
      </c:barChart>
      <c:catAx>
        <c:axId val="604818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4813960"/>
        <c:crosses val="autoZero"/>
        <c:auto val="1"/>
        <c:lblAlgn val="ctr"/>
        <c:lblOffset val="100"/>
        <c:noMultiLvlLbl val="0"/>
      </c:catAx>
      <c:valAx>
        <c:axId val="604813960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4818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206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4815920"/>
        <c:axId val="604816704"/>
      </c:barChart>
      <c:catAx>
        <c:axId val="6048159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4816704"/>
        <c:crosses val="autoZero"/>
        <c:auto val="1"/>
        <c:lblAlgn val="ctr"/>
        <c:lblOffset val="100"/>
        <c:noMultiLvlLbl val="0"/>
      </c:catAx>
      <c:valAx>
        <c:axId val="6048167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4815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109.2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4818272"/>
        <c:axId val="604814352"/>
      </c:barChart>
      <c:catAx>
        <c:axId val="604818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4814352"/>
        <c:crosses val="autoZero"/>
        <c:auto val="1"/>
        <c:lblAlgn val="ctr"/>
        <c:lblOffset val="100"/>
        <c:noMultiLvlLbl val="0"/>
      </c:catAx>
      <c:valAx>
        <c:axId val="6048143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4818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10.3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4815136"/>
        <c:axId val="604815528"/>
      </c:barChart>
      <c:catAx>
        <c:axId val="6048151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4815528"/>
        <c:crosses val="autoZero"/>
        <c:auto val="1"/>
        <c:lblAlgn val="ctr"/>
        <c:lblOffset val="100"/>
        <c:noMultiLvlLbl val="0"/>
      </c:catAx>
      <c:valAx>
        <c:axId val="60481552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4815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633.70000000000005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2053960"/>
        <c:axId val="522051216"/>
      </c:barChart>
      <c:catAx>
        <c:axId val="522053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2051216"/>
        <c:crosses val="autoZero"/>
        <c:auto val="1"/>
        <c:lblAlgn val="ctr"/>
        <c:lblOffset val="100"/>
        <c:noMultiLvlLbl val="0"/>
      </c:catAx>
      <c:valAx>
        <c:axId val="522051216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2053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2052392"/>
        <c:axId val="522052784"/>
      </c:barChart>
      <c:catAx>
        <c:axId val="5220523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2052784"/>
        <c:crosses val="autoZero"/>
        <c:auto val="1"/>
        <c:lblAlgn val="ctr"/>
        <c:lblOffset val="100"/>
        <c:noMultiLvlLbl val="0"/>
      </c:catAx>
      <c:valAx>
        <c:axId val="5220527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2052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4.0999999999999996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2053568"/>
        <c:axId val="522050432"/>
      </c:barChart>
      <c:catAx>
        <c:axId val="5220535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2050432"/>
        <c:crosses val="autoZero"/>
        <c:auto val="1"/>
        <c:lblAlgn val="ctr"/>
        <c:lblOffset val="100"/>
        <c:noMultiLvlLbl val="0"/>
      </c:catAx>
      <c:valAx>
        <c:axId val="52205043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2053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21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3682032"/>
        <c:axId val="493678896"/>
      </c:barChart>
      <c:catAx>
        <c:axId val="4936820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3678896"/>
        <c:crosses val="autoZero"/>
        <c:auto val="1"/>
        <c:lblAlgn val="ctr"/>
        <c:lblOffset val="100"/>
        <c:noMultiLvlLbl val="0"/>
      </c:catAx>
      <c:valAx>
        <c:axId val="49367889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36820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206.4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7682272"/>
        <c:axId val="507679920"/>
      </c:barChart>
      <c:catAx>
        <c:axId val="507682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7679920"/>
        <c:crosses val="autoZero"/>
        <c:auto val="1"/>
        <c:lblAlgn val="ctr"/>
        <c:lblOffset val="100"/>
        <c:noMultiLvlLbl val="0"/>
      </c:catAx>
      <c:valAx>
        <c:axId val="5076799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7682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83.6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7680704"/>
        <c:axId val="507678744"/>
      </c:barChart>
      <c:catAx>
        <c:axId val="507680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7678744"/>
        <c:crosses val="autoZero"/>
        <c:auto val="1"/>
        <c:lblAlgn val="ctr"/>
        <c:lblOffset val="100"/>
        <c:noMultiLvlLbl val="0"/>
      </c:catAx>
      <c:valAx>
        <c:axId val="5076787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7680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6.9</c:v>
                </c:pt>
                <c:pt idx="1">
                  <c:v>11.1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07680312"/>
        <c:axId val="515516552"/>
      </c:barChart>
      <c:catAx>
        <c:axId val="5076803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5516552"/>
        <c:crosses val="autoZero"/>
        <c:auto val="1"/>
        <c:lblAlgn val="ctr"/>
        <c:lblOffset val="100"/>
        <c:noMultiLvlLbl val="0"/>
      </c:catAx>
      <c:valAx>
        <c:axId val="5155165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7680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8.8414750000000009</c:v>
                </c:pt>
                <c:pt idx="1">
                  <c:v>8.2885430000000007</c:v>
                </c:pt>
                <c:pt idx="2">
                  <c:v>7.4339085000000003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443.2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5516944"/>
        <c:axId val="515513416"/>
      </c:barChart>
      <c:catAx>
        <c:axId val="5155169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5513416"/>
        <c:crosses val="autoZero"/>
        <c:auto val="1"/>
        <c:lblAlgn val="ctr"/>
        <c:lblOffset val="100"/>
        <c:noMultiLvlLbl val="0"/>
      </c:catAx>
      <c:valAx>
        <c:axId val="51551341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5516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13.7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5514592"/>
        <c:axId val="515514984"/>
      </c:barChart>
      <c:catAx>
        <c:axId val="515514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5514984"/>
        <c:crosses val="autoZero"/>
        <c:auto val="1"/>
        <c:lblAlgn val="ctr"/>
        <c:lblOffset val="100"/>
        <c:noMultiLvlLbl val="0"/>
      </c:catAx>
      <c:valAx>
        <c:axId val="5155149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5514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80.8</c:v>
                </c:pt>
                <c:pt idx="1">
                  <c:v>6.2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254642528"/>
        <c:axId val="254640960"/>
      </c:barChart>
      <c:catAx>
        <c:axId val="2546425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4640960"/>
        <c:crosses val="autoZero"/>
        <c:auto val="1"/>
        <c:lblAlgn val="ctr"/>
        <c:lblOffset val="100"/>
        <c:noMultiLvlLbl val="0"/>
      </c:catAx>
      <c:valAx>
        <c:axId val="2546409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46425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2140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1958.5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4640568"/>
        <c:axId val="254641352"/>
      </c:barChart>
      <c:catAx>
        <c:axId val="2546405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4641352"/>
        <c:crosses val="autoZero"/>
        <c:auto val="1"/>
        <c:lblAlgn val="ctr"/>
        <c:lblOffset val="100"/>
        <c:noMultiLvlLbl val="0"/>
      </c:catAx>
      <c:valAx>
        <c:axId val="25464135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46405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90.8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6832424"/>
        <c:axId val="496833992"/>
      </c:barChart>
      <c:catAx>
        <c:axId val="4968324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6833992"/>
        <c:crosses val="autoZero"/>
        <c:auto val="1"/>
        <c:lblAlgn val="ctr"/>
        <c:lblOffset val="100"/>
        <c:noMultiLvlLbl val="0"/>
      </c:catAx>
      <c:valAx>
        <c:axId val="49683399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6832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441.9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6832816"/>
        <c:axId val="496834384"/>
      </c:barChart>
      <c:catAx>
        <c:axId val="4968328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6834384"/>
        <c:crosses val="autoZero"/>
        <c:auto val="1"/>
        <c:lblAlgn val="ctr"/>
        <c:lblOffset val="100"/>
        <c:noMultiLvlLbl val="0"/>
      </c:catAx>
      <c:valAx>
        <c:axId val="4968343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6832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2.7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3675760"/>
        <c:axId val="493680856"/>
      </c:barChart>
      <c:catAx>
        <c:axId val="4936757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3680856"/>
        <c:crosses val="autoZero"/>
        <c:auto val="1"/>
        <c:lblAlgn val="ctr"/>
        <c:lblOffset val="100"/>
        <c:noMultiLvlLbl val="0"/>
      </c:catAx>
      <c:valAx>
        <c:axId val="4936808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36757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4586.3999999999996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6833600"/>
        <c:axId val="496830856"/>
      </c:barChart>
      <c:catAx>
        <c:axId val="4968336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6830856"/>
        <c:crosses val="autoZero"/>
        <c:auto val="1"/>
        <c:lblAlgn val="ctr"/>
        <c:lblOffset val="100"/>
        <c:noMultiLvlLbl val="0"/>
      </c:catAx>
      <c:valAx>
        <c:axId val="4968308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6833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11.4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6831640"/>
        <c:axId val="507681096"/>
      </c:barChart>
      <c:catAx>
        <c:axId val="4968316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7681096"/>
        <c:crosses val="autoZero"/>
        <c:auto val="1"/>
        <c:lblAlgn val="ctr"/>
        <c:lblOffset val="100"/>
        <c:noMultiLvlLbl val="0"/>
      </c:catAx>
      <c:valAx>
        <c:axId val="5076810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6831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10290560"/>
        <c:axId val="710289384"/>
      </c:barChart>
      <c:catAx>
        <c:axId val="7102905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10289384"/>
        <c:crosses val="autoZero"/>
        <c:auto val="1"/>
        <c:lblAlgn val="ctr"/>
        <c:lblOffset val="100"/>
        <c:noMultiLvlLbl val="0"/>
      </c:catAx>
      <c:valAx>
        <c:axId val="7102893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10290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145.1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3676152"/>
        <c:axId val="493677328"/>
      </c:barChart>
      <c:catAx>
        <c:axId val="493676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3677328"/>
        <c:crosses val="autoZero"/>
        <c:auto val="1"/>
        <c:lblAlgn val="ctr"/>
        <c:lblOffset val="100"/>
        <c:noMultiLvlLbl val="0"/>
      </c:catAx>
      <c:valAx>
        <c:axId val="4936773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36761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94627944"/>
        <c:axId val="694622064"/>
      </c:barChart>
      <c:catAx>
        <c:axId val="6946279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94622064"/>
        <c:crosses val="autoZero"/>
        <c:auto val="1"/>
        <c:lblAlgn val="ctr"/>
        <c:lblOffset val="100"/>
        <c:noMultiLvlLbl val="0"/>
      </c:catAx>
      <c:valAx>
        <c:axId val="69462206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946279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13.5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94626768"/>
        <c:axId val="694628336"/>
      </c:barChart>
      <c:catAx>
        <c:axId val="694626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94628336"/>
        <c:crosses val="autoZero"/>
        <c:auto val="1"/>
        <c:lblAlgn val="ctr"/>
        <c:lblOffset val="100"/>
        <c:noMultiLvlLbl val="0"/>
      </c:catAx>
      <c:valAx>
        <c:axId val="6946283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946267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94625592"/>
        <c:axId val="694622848"/>
      </c:barChart>
      <c:catAx>
        <c:axId val="694625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94622848"/>
        <c:crosses val="autoZero"/>
        <c:auto val="1"/>
        <c:lblAlgn val="ctr"/>
        <c:lblOffset val="100"/>
        <c:noMultiLvlLbl val="0"/>
      </c:catAx>
      <c:valAx>
        <c:axId val="6946228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94625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480.6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94624416"/>
        <c:axId val="694622456"/>
      </c:barChart>
      <c:catAx>
        <c:axId val="694624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94622456"/>
        <c:crosses val="autoZero"/>
        <c:auto val="1"/>
        <c:lblAlgn val="ctr"/>
        <c:lblOffset val="100"/>
        <c:noMultiLvlLbl val="0"/>
      </c:catAx>
      <c:valAx>
        <c:axId val="6946224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94624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5.3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94624808"/>
        <c:axId val="694621280"/>
      </c:barChart>
      <c:catAx>
        <c:axId val="694624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94621280"/>
        <c:crosses val="autoZero"/>
        <c:auto val="1"/>
        <c:lblAlgn val="ctr"/>
        <c:lblOffset val="100"/>
        <c:noMultiLvlLbl val="0"/>
      </c:catAx>
      <c:valAx>
        <c:axId val="6946212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94624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7175855" y="32626521"/>
          <a:ext cx="233474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6859719" y="3271688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180913" y="41827637"/>
          <a:ext cx="31723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4384920" y="4511659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177088" y="45011984"/>
          <a:ext cx="25090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5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>
      <c r="A1" s="47" t="str">
        <f>'DRIs DATA 입력'!A1</f>
        <v>정보</v>
      </c>
      <c r="B1" s="46" t="str">
        <f>'DRIs DATA 입력'!B1</f>
        <v>(설문지 : FFQ 95문항 설문지, 사용자 : 하연옥, ID : H1900577)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2021년 02월 15일 10:19:04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>
      <c r="A3" s="77" t="s">
        <v>196</v>
      </c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77"/>
      <c r="V3" s="77"/>
      <c r="W3" s="77"/>
      <c r="X3" s="77"/>
      <c r="Y3" s="77"/>
      <c r="Z3" s="77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>
      <c r="A4" s="75" t="s">
        <v>55</v>
      </c>
      <c r="B4" s="75"/>
      <c r="C4" s="75"/>
      <c r="D4" s="46"/>
      <c r="E4" s="72" t="s">
        <v>197</v>
      </c>
      <c r="F4" s="73"/>
      <c r="G4" s="73"/>
      <c r="H4" s="74"/>
      <c r="I4" s="46"/>
      <c r="J4" s="72" t="s">
        <v>198</v>
      </c>
      <c r="K4" s="73"/>
      <c r="L4" s="74"/>
      <c r="M4" s="46"/>
      <c r="N4" s="75" t="s">
        <v>199</v>
      </c>
      <c r="O4" s="75"/>
      <c r="P4" s="75"/>
      <c r="Q4" s="75"/>
      <c r="R4" s="75"/>
      <c r="S4" s="75"/>
      <c r="T4" s="46"/>
      <c r="U4" s="75" t="s">
        <v>200</v>
      </c>
      <c r="V4" s="75"/>
      <c r="W4" s="75"/>
      <c r="X4" s="75"/>
      <c r="Y4" s="75"/>
      <c r="Z4" s="75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>
      <c r="A5" s="59"/>
      <c r="B5" s="59" t="s">
        <v>201</v>
      </c>
      <c r="C5" s="59" t="s">
        <v>202</v>
      </c>
      <c r="D5" s="46"/>
      <c r="E5" s="59"/>
      <c r="F5" s="59" t="s">
        <v>203</v>
      </c>
      <c r="G5" s="59" t="s">
        <v>204</v>
      </c>
      <c r="H5" s="59" t="s">
        <v>199</v>
      </c>
      <c r="I5" s="46"/>
      <c r="J5" s="59"/>
      <c r="K5" s="59" t="s">
        <v>205</v>
      </c>
      <c r="L5" s="59" t="s">
        <v>206</v>
      </c>
      <c r="M5" s="46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46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>
      <c r="A6" s="59" t="s">
        <v>55</v>
      </c>
      <c r="B6" s="59">
        <f>'DRIs DATA 입력'!B6</f>
        <v>2140</v>
      </c>
      <c r="C6" s="59">
        <f>'DRIs DATA 입력'!C6</f>
        <v>1958.5</v>
      </c>
      <c r="D6" s="46"/>
      <c r="E6" s="59" t="s">
        <v>214</v>
      </c>
      <c r="F6" s="59">
        <v>65</v>
      </c>
      <c r="G6" s="59">
        <v>30</v>
      </c>
      <c r="H6" s="59">
        <v>20</v>
      </c>
      <c r="I6" s="46"/>
      <c r="J6" s="59" t="s">
        <v>211</v>
      </c>
      <c r="K6" s="59">
        <v>0.1</v>
      </c>
      <c r="L6" s="59">
        <v>4</v>
      </c>
      <c r="M6" s="46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58.5</v>
      </c>
      <c r="T6" s="46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21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>
      <c r="A7" s="46"/>
      <c r="B7" s="46"/>
      <c r="C7" s="46"/>
      <c r="D7" s="46"/>
      <c r="E7" s="59" t="s">
        <v>271</v>
      </c>
      <c r="F7" s="59">
        <v>60</v>
      </c>
      <c r="G7" s="59">
        <v>27</v>
      </c>
      <c r="H7" s="59">
        <v>13</v>
      </c>
      <c r="I7" s="46"/>
      <c r="J7" s="59" t="s">
        <v>271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>
      <c r="A8" s="46"/>
      <c r="B8" s="46"/>
      <c r="C8" s="46"/>
      <c r="D8" s="46"/>
      <c r="E8" s="59" t="s">
        <v>215</v>
      </c>
      <c r="F8" s="59">
        <f>'DRIs DATA 입력'!F8</f>
        <v>80.8</v>
      </c>
      <c r="G8" s="59">
        <f>'DRIs DATA 입력'!G8</f>
        <v>6.2</v>
      </c>
      <c r="H8" s="59">
        <f>'DRIs DATA 입력'!H8</f>
        <v>13</v>
      </c>
      <c r="I8" s="46"/>
      <c r="J8" s="59" t="s">
        <v>215</v>
      </c>
      <c r="K8" s="59">
        <f>'DRIs DATA 입력'!K8</f>
        <v>6.9</v>
      </c>
      <c r="L8" s="59">
        <f>'DRIs DATA 입력'!L8</f>
        <v>11.1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>
      <c r="A13" s="76" t="s">
        <v>216</v>
      </c>
      <c r="B13" s="76"/>
      <c r="C13" s="76"/>
      <c r="D13" s="76"/>
      <c r="E13" s="76"/>
      <c r="F13" s="76"/>
      <c r="G13" s="76"/>
      <c r="H13" s="76"/>
      <c r="I13" s="76"/>
      <c r="J13" s="76"/>
      <c r="K13" s="76"/>
      <c r="L13" s="76"/>
      <c r="M13" s="76"/>
      <c r="N13" s="76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  <c r="AA13" s="76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>
      <c r="A14" s="75" t="s">
        <v>217</v>
      </c>
      <c r="B14" s="75"/>
      <c r="C14" s="75"/>
      <c r="D14" s="75"/>
      <c r="E14" s="75"/>
      <c r="F14" s="75"/>
      <c r="G14" s="46"/>
      <c r="H14" s="75" t="s">
        <v>218</v>
      </c>
      <c r="I14" s="75"/>
      <c r="J14" s="75"/>
      <c r="K14" s="75"/>
      <c r="L14" s="75"/>
      <c r="M14" s="75"/>
      <c r="N14" s="46"/>
      <c r="O14" s="75" t="s">
        <v>219</v>
      </c>
      <c r="P14" s="75"/>
      <c r="Q14" s="75"/>
      <c r="R14" s="75"/>
      <c r="S14" s="75"/>
      <c r="T14" s="75"/>
      <c r="U14" s="46"/>
      <c r="V14" s="75" t="s">
        <v>220</v>
      </c>
      <c r="W14" s="75"/>
      <c r="X14" s="75"/>
      <c r="Y14" s="75"/>
      <c r="Z14" s="75"/>
      <c r="AA14" s="75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46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46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46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443.2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13.7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2.7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145.1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>
      <c r="A23" s="76" t="s">
        <v>222</v>
      </c>
      <c r="B23" s="76"/>
      <c r="C23" s="76"/>
      <c r="D23" s="76"/>
      <c r="E23" s="76"/>
      <c r="F23" s="76"/>
      <c r="G23" s="76"/>
      <c r="H23" s="76"/>
      <c r="I23" s="76"/>
      <c r="J23" s="76"/>
      <c r="K23" s="76"/>
      <c r="L23" s="76"/>
      <c r="M23" s="76"/>
      <c r="N23" s="76"/>
      <c r="O23" s="76"/>
      <c r="P23" s="76"/>
      <c r="Q23" s="76"/>
      <c r="R23" s="76"/>
      <c r="S23" s="76"/>
      <c r="T23" s="76"/>
      <c r="U23" s="76"/>
      <c r="V23" s="76"/>
      <c r="W23" s="76"/>
      <c r="X23" s="76"/>
      <c r="Y23" s="76"/>
      <c r="Z23" s="76"/>
      <c r="AA23" s="76"/>
      <c r="AB23" s="76"/>
      <c r="AC23" s="76"/>
      <c r="AD23" s="76"/>
      <c r="AE23" s="76"/>
      <c r="AF23" s="76"/>
      <c r="AG23" s="76"/>
      <c r="AH23" s="76"/>
      <c r="AI23" s="76"/>
      <c r="AJ23" s="76"/>
      <c r="AK23" s="76"/>
      <c r="AL23" s="76"/>
      <c r="AM23" s="76"/>
      <c r="AN23" s="76"/>
      <c r="AO23" s="76"/>
      <c r="AP23" s="76"/>
      <c r="AQ23" s="76"/>
      <c r="AR23" s="76"/>
      <c r="AS23" s="76"/>
      <c r="AT23" s="76"/>
      <c r="AU23" s="76"/>
      <c r="AV23" s="76"/>
      <c r="AW23" s="76"/>
      <c r="AX23" s="76"/>
      <c r="AY23" s="76"/>
      <c r="AZ23" s="76"/>
      <c r="BA23" s="76"/>
      <c r="BB23" s="76"/>
      <c r="BC23" s="76"/>
      <c r="BD23" s="76"/>
      <c r="BE23" s="76"/>
      <c r="BF23" s="76"/>
      <c r="BG23" s="76"/>
      <c r="BH23" s="76"/>
      <c r="BI23" s="76"/>
      <c r="BJ23" s="76"/>
    </row>
    <row r="24" spans="1:62">
      <c r="A24" s="75" t="s">
        <v>223</v>
      </c>
      <c r="B24" s="75"/>
      <c r="C24" s="75"/>
      <c r="D24" s="75"/>
      <c r="E24" s="75"/>
      <c r="F24" s="75"/>
      <c r="G24" s="46"/>
      <c r="H24" s="75" t="s">
        <v>224</v>
      </c>
      <c r="I24" s="75"/>
      <c r="J24" s="75"/>
      <c r="K24" s="75"/>
      <c r="L24" s="75"/>
      <c r="M24" s="75"/>
      <c r="N24" s="46"/>
      <c r="O24" s="75" t="s">
        <v>225</v>
      </c>
      <c r="P24" s="75"/>
      <c r="Q24" s="75"/>
      <c r="R24" s="75"/>
      <c r="S24" s="75"/>
      <c r="T24" s="75"/>
      <c r="U24" s="46"/>
      <c r="V24" s="75" t="s">
        <v>226</v>
      </c>
      <c r="W24" s="75"/>
      <c r="X24" s="75"/>
      <c r="Y24" s="75"/>
      <c r="Z24" s="75"/>
      <c r="AA24" s="75"/>
      <c r="AB24" s="46"/>
      <c r="AC24" s="75" t="s">
        <v>227</v>
      </c>
      <c r="AD24" s="75"/>
      <c r="AE24" s="75"/>
      <c r="AF24" s="75"/>
      <c r="AG24" s="75"/>
      <c r="AH24" s="75"/>
      <c r="AI24" s="46"/>
      <c r="AJ24" s="75" t="s">
        <v>228</v>
      </c>
      <c r="AK24" s="75"/>
      <c r="AL24" s="75"/>
      <c r="AM24" s="75"/>
      <c r="AN24" s="75"/>
      <c r="AO24" s="75"/>
      <c r="AP24" s="46"/>
      <c r="AQ24" s="75" t="s">
        <v>229</v>
      </c>
      <c r="AR24" s="75"/>
      <c r="AS24" s="75"/>
      <c r="AT24" s="75"/>
      <c r="AU24" s="75"/>
      <c r="AV24" s="75"/>
      <c r="AW24" s="46"/>
      <c r="AX24" s="75" t="s">
        <v>230</v>
      </c>
      <c r="AY24" s="75"/>
      <c r="AZ24" s="75"/>
      <c r="BA24" s="75"/>
      <c r="BB24" s="75"/>
      <c r="BC24" s="75"/>
      <c r="BD24" s="46"/>
      <c r="BE24" s="75" t="s">
        <v>231</v>
      </c>
      <c r="BF24" s="75"/>
      <c r="BG24" s="75"/>
      <c r="BH24" s="75"/>
      <c r="BI24" s="75"/>
      <c r="BJ24" s="75"/>
    </row>
    <row r="25" spans="1:62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46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46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46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46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46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46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46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46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90.8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1.4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1.3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13.5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1.3</v>
      </c>
      <c r="AI26" s="46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480.6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5.3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2.6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5.6</v>
      </c>
    </row>
    <row r="27" spans="1:62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>
      <c r="A33" s="76" t="s">
        <v>233</v>
      </c>
      <c r="B33" s="76"/>
      <c r="C33" s="76"/>
      <c r="D33" s="76"/>
      <c r="E33" s="76"/>
      <c r="F33" s="76"/>
      <c r="G33" s="76"/>
      <c r="H33" s="76"/>
      <c r="I33" s="76"/>
      <c r="J33" s="76"/>
      <c r="K33" s="76"/>
      <c r="L33" s="76"/>
      <c r="M33" s="76"/>
      <c r="N33" s="76"/>
      <c r="O33" s="76"/>
      <c r="P33" s="76"/>
      <c r="Q33" s="76"/>
      <c r="R33" s="76"/>
      <c r="S33" s="76"/>
      <c r="T33" s="76"/>
      <c r="U33" s="76"/>
      <c r="V33" s="76"/>
      <c r="W33" s="76"/>
      <c r="X33" s="76"/>
      <c r="Y33" s="76"/>
      <c r="Z33" s="76"/>
      <c r="AA33" s="76"/>
      <c r="AB33" s="76"/>
      <c r="AC33" s="76"/>
      <c r="AD33" s="76"/>
      <c r="AE33" s="76"/>
      <c r="AF33" s="76"/>
      <c r="AG33" s="76"/>
      <c r="AH33" s="76"/>
      <c r="AI33" s="76"/>
      <c r="AJ33" s="76"/>
      <c r="AK33" s="76"/>
      <c r="AL33" s="76"/>
      <c r="AM33" s="76"/>
      <c r="AN33" s="76"/>
      <c r="AO33" s="76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>
      <c r="A34" s="75" t="s">
        <v>234</v>
      </c>
      <c r="B34" s="75"/>
      <c r="C34" s="75"/>
      <c r="D34" s="75"/>
      <c r="E34" s="75"/>
      <c r="F34" s="75"/>
      <c r="G34" s="46"/>
      <c r="H34" s="75" t="s">
        <v>235</v>
      </c>
      <c r="I34" s="75"/>
      <c r="J34" s="75"/>
      <c r="K34" s="75"/>
      <c r="L34" s="75"/>
      <c r="M34" s="75"/>
      <c r="N34" s="46"/>
      <c r="O34" s="75" t="s">
        <v>236</v>
      </c>
      <c r="P34" s="75"/>
      <c r="Q34" s="75"/>
      <c r="R34" s="75"/>
      <c r="S34" s="75"/>
      <c r="T34" s="75"/>
      <c r="U34" s="46"/>
      <c r="V34" s="75" t="s">
        <v>237</v>
      </c>
      <c r="W34" s="75"/>
      <c r="X34" s="75"/>
      <c r="Y34" s="75"/>
      <c r="Z34" s="75"/>
      <c r="AA34" s="75"/>
      <c r="AB34" s="46"/>
      <c r="AC34" s="75" t="s">
        <v>238</v>
      </c>
      <c r="AD34" s="75"/>
      <c r="AE34" s="75"/>
      <c r="AF34" s="75"/>
      <c r="AG34" s="75"/>
      <c r="AH34" s="75"/>
      <c r="AI34" s="46"/>
      <c r="AJ34" s="75" t="s">
        <v>239</v>
      </c>
      <c r="AK34" s="75"/>
      <c r="AL34" s="75"/>
      <c r="AM34" s="75"/>
      <c r="AN34" s="75"/>
      <c r="AO34" s="75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46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46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46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46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46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441.9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1173.9000000000001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4586.3999999999996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2660.2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206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109.2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>
      <c r="A43" s="76" t="s">
        <v>240</v>
      </c>
      <c r="B43" s="76"/>
      <c r="C43" s="76"/>
      <c r="D43" s="76"/>
      <c r="E43" s="76"/>
      <c r="F43" s="76"/>
      <c r="G43" s="76"/>
      <c r="H43" s="76"/>
      <c r="I43" s="76"/>
      <c r="J43" s="76"/>
      <c r="K43" s="76"/>
      <c r="L43" s="76"/>
      <c r="M43" s="76"/>
      <c r="N43" s="76"/>
      <c r="O43" s="76"/>
      <c r="P43" s="76"/>
      <c r="Q43" s="76"/>
      <c r="R43" s="76"/>
      <c r="S43" s="76"/>
      <c r="T43" s="76"/>
      <c r="U43" s="76"/>
      <c r="V43" s="76"/>
      <c r="W43" s="76"/>
      <c r="X43" s="76"/>
      <c r="Y43" s="76"/>
      <c r="Z43" s="76"/>
      <c r="AA43" s="76"/>
      <c r="AB43" s="76"/>
      <c r="AC43" s="76"/>
      <c r="AD43" s="76"/>
      <c r="AE43" s="76"/>
      <c r="AF43" s="76"/>
      <c r="AG43" s="76"/>
      <c r="AH43" s="76"/>
      <c r="AI43" s="76"/>
      <c r="AJ43" s="76"/>
      <c r="AK43" s="76"/>
      <c r="AL43" s="76"/>
      <c r="AM43" s="76"/>
      <c r="AN43" s="76"/>
      <c r="AO43" s="76"/>
      <c r="AP43" s="76"/>
      <c r="AQ43" s="76"/>
      <c r="AR43" s="76"/>
      <c r="AS43" s="76"/>
      <c r="AT43" s="76"/>
      <c r="AU43" s="76"/>
      <c r="AV43" s="76"/>
      <c r="AW43" s="76"/>
      <c r="AX43" s="76"/>
      <c r="AY43" s="76"/>
      <c r="AZ43" s="76"/>
      <c r="BA43" s="76"/>
      <c r="BB43" s="76"/>
      <c r="BC43" s="76"/>
      <c r="BD43" s="76"/>
      <c r="BE43" s="76"/>
      <c r="BF43" s="76"/>
      <c r="BG43" s="76"/>
      <c r="BH43" s="76"/>
      <c r="BI43" s="76"/>
      <c r="BJ43" s="76"/>
      <c r="BK43" s="46"/>
    </row>
    <row r="44" spans="1:68">
      <c r="A44" s="75" t="s">
        <v>241</v>
      </c>
      <c r="B44" s="75"/>
      <c r="C44" s="75"/>
      <c r="D44" s="75"/>
      <c r="E44" s="75"/>
      <c r="F44" s="75"/>
      <c r="G44" s="46"/>
      <c r="H44" s="75" t="s">
        <v>242</v>
      </c>
      <c r="I44" s="75"/>
      <c r="J44" s="75"/>
      <c r="K44" s="75"/>
      <c r="L44" s="75"/>
      <c r="M44" s="75"/>
      <c r="N44" s="46"/>
      <c r="O44" s="75" t="s">
        <v>243</v>
      </c>
      <c r="P44" s="75"/>
      <c r="Q44" s="75"/>
      <c r="R44" s="75"/>
      <c r="S44" s="75"/>
      <c r="T44" s="75"/>
      <c r="U44" s="46"/>
      <c r="V44" s="75" t="s">
        <v>244</v>
      </c>
      <c r="W44" s="75"/>
      <c r="X44" s="75"/>
      <c r="Y44" s="75"/>
      <c r="Z44" s="75"/>
      <c r="AA44" s="75"/>
      <c r="AB44" s="46"/>
      <c r="AC44" s="75" t="s">
        <v>245</v>
      </c>
      <c r="AD44" s="75"/>
      <c r="AE44" s="75"/>
      <c r="AF44" s="75"/>
      <c r="AG44" s="75"/>
      <c r="AH44" s="75"/>
      <c r="AI44" s="46"/>
      <c r="AJ44" s="75" t="s">
        <v>246</v>
      </c>
      <c r="AK44" s="75"/>
      <c r="AL44" s="75"/>
      <c r="AM44" s="75"/>
      <c r="AN44" s="75"/>
      <c r="AO44" s="75"/>
      <c r="AP44" s="46"/>
      <c r="AQ44" s="75" t="s">
        <v>247</v>
      </c>
      <c r="AR44" s="75"/>
      <c r="AS44" s="75"/>
      <c r="AT44" s="75"/>
      <c r="AU44" s="75"/>
      <c r="AV44" s="75"/>
      <c r="AW44" s="46"/>
      <c r="AX44" s="75" t="s">
        <v>248</v>
      </c>
      <c r="AY44" s="75"/>
      <c r="AZ44" s="75"/>
      <c r="BA44" s="75"/>
      <c r="BB44" s="75"/>
      <c r="BC44" s="75"/>
      <c r="BD44" s="46"/>
      <c r="BE44" s="75" t="s">
        <v>249</v>
      </c>
      <c r="BF44" s="75"/>
      <c r="BG44" s="75"/>
      <c r="BH44" s="75"/>
      <c r="BI44" s="75"/>
      <c r="BJ44" s="75"/>
      <c r="BK44" s="46"/>
    </row>
    <row r="45" spans="1:68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46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46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46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46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46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46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46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46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46"/>
    </row>
    <row r="46" spans="1:68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11.4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10.3</v>
      </c>
      <c r="N46" s="46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633.70000000000005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0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4.0999999999999996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206.4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83.6</v>
      </c>
      <c r="AW46" s="46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L53" sqref="L53:L54"/>
    </sheetView>
  </sheetViews>
  <sheetFormatPr defaultColWidth="9" defaultRowHeight="15"/>
  <cols>
    <col min="1" max="2" width="9" style="64" customWidth="1"/>
    <col min="3" max="13" width="9" style="64"/>
    <col min="14" max="19" width="9" style="64" customWidth="1"/>
    <col min="20" max="20" width="9" style="64"/>
    <col min="21" max="21" width="9" style="64" customWidth="1"/>
    <col min="22" max="16384" width="9" style="64"/>
  </cols>
  <sheetData>
    <row r="1" spans="1:27">
      <c r="A1" s="64" t="s">
        <v>276</v>
      </c>
      <c r="B1" s="63" t="s">
        <v>278</v>
      </c>
      <c r="G1" s="64" t="s">
        <v>277</v>
      </c>
      <c r="H1" s="63" t="s">
        <v>279</v>
      </c>
    </row>
    <row r="3" spans="1:27">
      <c r="A3" s="71" t="s">
        <v>196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</row>
    <row r="4" spans="1:27">
      <c r="A4" s="69" t="s">
        <v>55</v>
      </c>
      <c r="B4" s="69"/>
      <c r="C4" s="69"/>
      <c r="E4" s="66" t="s">
        <v>197</v>
      </c>
      <c r="F4" s="67"/>
      <c r="G4" s="67"/>
      <c r="H4" s="68"/>
      <c r="J4" s="66" t="s">
        <v>198</v>
      </c>
      <c r="K4" s="67"/>
      <c r="L4" s="68"/>
      <c r="N4" s="69" t="s">
        <v>199</v>
      </c>
      <c r="O4" s="69"/>
      <c r="P4" s="69"/>
      <c r="Q4" s="69"/>
      <c r="R4" s="69"/>
      <c r="S4" s="69"/>
      <c r="U4" s="69" t="s">
        <v>200</v>
      </c>
      <c r="V4" s="69"/>
      <c r="W4" s="69"/>
      <c r="X4" s="69"/>
      <c r="Y4" s="69"/>
      <c r="Z4" s="69"/>
    </row>
    <row r="5" spans="1:27">
      <c r="A5" s="69"/>
      <c r="B5" s="69" t="s">
        <v>201</v>
      </c>
      <c r="C5" s="69" t="s">
        <v>202</v>
      </c>
      <c r="E5" s="69"/>
      <c r="F5" s="69" t="s">
        <v>203</v>
      </c>
      <c r="G5" s="69" t="s">
        <v>204</v>
      </c>
      <c r="H5" s="69" t="s">
        <v>199</v>
      </c>
      <c r="J5" s="69"/>
      <c r="K5" s="69" t="s">
        <v>205</v>
      </c>
      <c r="L5" s="69" t="s">
        <v>206</v>
      </c>
      <c r="N5" s="69"/>
      <c r="O5" s="69" t="s">
        <v>207</v>
      </c>
      <c r="P5" s="69" t="s">
        <v>208</v>
      </c>
      <c r="Q5" s="69" t="s">
        <v>209</v>
      </c>
      <c r="R5" s="69" t="s">
        <v>210</v>
      </c>
      <c r="S5" s="69" t="s">
        <v>202</v>
      </c>
      <c r="U5" s="69"/>
      <c r="V5" s="69" t="s">
        <v>207</v>
      </c>
      <c r="W5" s="69" t="s">
        <v>208</v>
      </c>
      <c r="X5" s="69" t="s">
        <v>209</v>
      </c>
      <c r="Y5" s="69" t="s">
        <v>210</v>
      </c>
      <c r="Z5" s="69" t="s">
        <v>202</v>
      </c>
    </row>
    <row r="6" spans="1:27">
      <c r="A6" s="69" t="s">
        <v>55</v>
      </c>
      <c r="B6" s="69">
        <v>2140</v>
      </c>
      <c r="C6" s="69">
        <v>1958.5</v>
      </c>
      <c r="E6" s="69" t="s">
        <v>211</v>
      </c>
      <c r="F6" s="69">
        <v>55</v>
      </c>
      <c r="G6" s="69">
        <v>15</v>
      </c>
      <c r="H6" s="69">
        <v>7</v>
      </c>
      <c r="J6" s="69" t="s">
        <v>211</v>
      </c>
      <c r="K6" s="69">
        <v>0.1</v>
      </c>
      <c r="L6" s="69">
        <v>4</v>
      </c>
      <c r="N6" s="69" t="s">
        <v>212</v>
      </c>
      <c r="O6" s="69">
        <v>60</v>
      </c>
      <c r="P6" s="69">
        <v>75</v>
      </c>
      <c r="Q6" s="69">
        <v>0</v>
      </c>
      <c r="R6" s="69">
        <v>0</v>
      </c>
      <c r="S6" s="69">
        <v>58.5</v>
      </c>
      <c r="U6" s="69" t="s">
        <v>213</v>
      </c>
      <c r="V6" s="69">
        <v>0</v>
      </c>
      <c r="W6" s="69">
        <v>5</v>
      </c>
      <c r="X6" s="69">
        <v>20</v>
      </c>
      <c r="Y6" s="69">
        <v>0</v>
      </c>
      <c r="Z6" s="69">
        <v>21</v>
      </c>
    </row>
    <row r="7" spans="1:27">
      <c r="E7" s="69" t="s">
        <v>214</v>
      </c>
      <c r="F7" s="69">
        <v>65</v>
      </c>
      <c r="G7" s="69">
        <v>30</v>
      </c>
      <c r="H7" s="69">
        <v>20</v>
      </c>
      <c r="J7" s="69" t="s">
        <v>214</v>
      </c>
      <c r="K7" s="69">
        <v>1</v>
      </c>
      <c r="L7" s="69">
        <v>10</v>
      </c>
    </row>
    <row r="8" spans="1:27">
      <c r="E8" s="69" t="s">
        <v>215</v>
      </c>
      <c r="F8" s="69">
        <v>80.8</v>
      </c>
      <c r="G8" s="69">
        <v>6.2</v>
      </c>
      <c r="H8" s="69">
        <v>13</v>
      </c>
      <c r="J8" s="69" t="s">
        <v>215</v>
      </c>
      <c r="K8" s="69">
        <v>6.9</v>
      </c>
      <c r="L8" s="69">
        <v>11.1</v>
      </c>
    </row>
    <row r="13" spans="1:27">
      <c r="A13" s="70" t="s">
        <v>216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</row>
    <row r="14" spans="1:27">
      <c r="A14" s="69" t="s">
        <v>217</v>
      </c>
      <c r="B14" s="69"/>
      <c r="C14" s="69"/>
      <c r="D14" s="69"/>
      <c r="E14" s="69"/>
      <c r="F14" s="69"/>
      <c r="H14" s="69" t="s">
        <v>218</v>
      </c>
      <c r="I14" s="69"/>
      <c r="J14" s="69"/>
      <c r="K14" s="69"/>
      <c r="L14" s="69"/>
      <c r="M14" s="69"/>
      <c r="O14" s="69" t="s">
        <v>219</v>
      </c>
      <c r="P14" s="69"/>
      <c r="Q14" s="69"/>
      <c r="R14" s="69"/>
      <c r="S14" s="69"/>
      <c r="T14" s="69"/>
      <c r="V14" s="69" t="s">
        <v>220</v>
      </c>
      <c r="W14" s="69"/>
      <c r="X14" s="69"/>
      <c r="Y14" s="69"/>
      <c r="Z14" s="69"/>
      <c r="AA14" s="69"/>
    </row>
    <row r="15" spans="1:27">
      <c r="A15" s="69"/>
      <c r="B15" s="69" t="s">
        <v>207</v>
      </c>
      <c r="C15" s="69" t="s">
        <v>208</v>
      </c>
      <c r="D15" s="69" t="s">
        <v>209</v>
      </c>
      <c r="E15" s="69" t="s">
        <v>210</v>
      </c>
      <c r="F15" s="69" t="s">
        <v>202</v>
      </c>
      <c r="H15" s="69"/>
      <c r="I15" s="69" t="s">
        <v>207</v>
      </c>
      <c r="J15" s="69" t="s">
        <v>208</v>
      </c>
      <c r="K15" s="69" t="s">
        <v>209</v>
      </c>
      <c r="L15" s="69" t="s">
        <v>210</v>
      </c>
      <c r="M15" s="69" t="s">
        <v>202</v>
      </c>
      <c r="O15" s="69"/>
      <c r="P15" s="69" t="s">
        <v>207</v>
      </c>
      <c r="Q15" s="69" t="s">
        <v>208</v>
      </c>
      <c r="R15" s="69" t="s">
        <v>209</v>
      </c>
      <c r="S15" s="69" t="s">
        <v>210</v>
      </c>
      <c r="T15" s="69" t="s">
        <v>202</v>
      </c>
      <c r="V15" s="69"/>
      <c r="W15" s="69" t="s">
        <v>207</v>
      </c>
      <c r="X15" s="69" t="s">
        <v>208</v>
      </c>
      <c r="Y15" s="69" t="s">
        <v>209</v>
      </c>
      <c r="Z15" s="69" t="s">
        <v>210</v>
      </c>
      <c r="AA15" s="69" t="s">
        <v>202</v>
      </c>
    </row>
    <row r="16" spans="1:27">
      <c r="A16" s="69" t="s">
        <v>221</v>
      </c>
      <c r="B16" s="69">
        <v>780</v>
      </c>
      <c r="C16" s="69">
        <v>1090</v>
      </c>
      <c r="D16" s="69">
        <v>0</v>
      </c>
      <c r="E16" s="69">
        <v>3000</v>
      </c>
      <c r="F16" s="69">
        <v>443.2</v>
      </c>
      <c r="H16" s="69" t="s">
        <v>3</v>
      </c>
      <c r="I16" s="69">
        <v>0</v>
      </c>
      <c r="J16" s="69">
        <v>0</v>
      </c>
      <c r="K16" s="69">
        <v>15</v>
      </c>
      <c r="L16" s="69">
        <v>540</v>
      </c>
      <c r="M16" s="69">
        <v>13.7</v>
      </c>
      <c r="O16" s="69" t="s">
        <v>4</v>
      </c>
      <c r="P16" s="69">
        <v>0</v>
      </c>
      <c r="Q16" s="69">
        <v>0</v>
      </c>
      <c r="R16" s="69">
        <v>10</v>
      </c>
      <c r="S16" s="69">
        <v>100</v>
      </c>
      <c r="T16" s="69">
        <v>2.7</v>
      </c>
      <c r="V16" s="69" t="s">
        <v>5</v>
      </c>
      <c r="W16" s="69">
        <v>0</v>
      </c>
      <c r="X16" s="69">
        <v>0</v>
      </c>
      <c r="Y16" s="69">
        <v>65</v>
      </c>
      <c r="Z16" s="69">
        <v>0</v>
      </c>
      <c r="AA16" s="69">
        <v>145.1</v>
      </c>
    </row>
    <row r="23" spans="1:62">
      <c r="A23" s="70" t="s">
        <v>222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>
      <c r="A24" s="69" t="s">
        <v>223</v>
      </c>
      <c r="B24" s="69"/>
      <c r="C24" s="69"/>
      <c r="D24" s="69"/>
      <c r="E24" s="69"/>
      <c r="F24" s="69"/>
      <c r="H24" s="69" t="s">
        <v>224</v>
      </c>
      <c r="I24" s="69"/>
      <c r="J24" s="69"/>
      <c r="K24" s="69"/>
      <c r="L24" s="69"/>
      <c r="M24" s="69"/>
      <c r="O24" s="69" t="s">
        <v>225</v>
      </c>
      <c r="P24" s="69"/>
      <c r="Q24" s="69"/>
      <c r="R24" s="69"/>
      <c r="S24" s="69"/>
      <c r="T24" s="69"/>
      <c r="V24" s="69" t="s">
        <v>226</v>
      </c>
      <c r="W24" s="69"/>
      <c r="X24" s="69"/>
      <c r="Y24" s="69"/>
      <c r="Z24" s="69"/>
      <c r="AA24" s="69"/>
      <c r="AC24" s="69" t="s">
        <v>227</v>
      </c>
      <c r="AD24" s="69"/>
      <c r="AE24" s="69"/>
      <c r="AF24" s="69"/>
      <c r="AG24" s="69"/>
      <c r="AH24" s="69"/>
      <c r="AJ24" s="69" t="s">
        <v>228</v>
      </c>
      <c r="AK24" s="69"/>
      <c r="AL24" s="69"/>
      <c r="AM24" s="69"/>
      <c r="AN24" s="69"/>
      <c r="AO24" s="69"/>
      <c r="AQ24" s="69" t="s">
        <v>229</v>
      </c>
      <c r="AR24" s="69"/>
      <c r="AS24" s="69"/>
      <c r="AT24" s="69"/>
      <c r="AU24" s="69"/>
      <c r="AV24" s="69"/>
      <c r="AX24" s="69" t="s">
        <v>230</v>
      </c>
      <c r="AY24" s="69"/>
      <c r="AZ24" s="69"/>
      <c r="BA24" s="69"/>
      <c r="BB24" s="69"/>
      <c r="BC24" s="69"/>
      <c r="BE24" s="69" t="s">
        <v>231</v>
      </c>
      <c r="BF24" s="69"/>
      <c r="BG24" s="69"/>
      <c r="BH24" s="69"/>
      <c r="BI24" s="69"/>
      <c r="BJ24" s="69"/>
    </row>
    <row r="25" spans="1:62">
      <c r="A25" s="69"/>
      <c r="B25" s="69" t="s">
        <v>207</v>
      </c>
      <c r="C25" s="69" t="s">
        <v>208</v>
      </c>
      <c r="D25" s="69" t="s">
        <v>209</v>
      </c>
      <c r="E25" s="69" t="s">
        <v>210</v>
      </c>
      <c r="F25" s="69" t="s">
        <v>202</v>
      </c>
      <c r="H25" s="69"/>
      <c r="I25" s="69" t="s">
        <v>207</v>
      </c>
      <c r="J25" s="69" t="s">
        <v>208</v>
      </c>
      <c r="K25" s="69" t="s">
        <v>209</v>
      </c>
      <c r="L25" s="69" t="s">
        <v>210</v>
      </c>
      <c r="M25" s="69" t="s">
        <v>202</v>
      </c>
      <c r="O25" s="69"/>
      <c r="P25" s="69" t="s">
        <v>207</v>
      </c>
      <c r="Q25" s="69" t="s">
        <v>208</v>
      </c>
      <c r="R25" s="69" t="s">
        <v>209</v>
      </c>
      <c r="S25" s="69" t="s">
        <v>210</v>
      </c>
      <c r="T25" s="69" t="s">
        <v>202</v>
      </c>
      <c r="V25" s="69"/>
      <c r="W25" s="69" t="s">
        <v>207</v>
      </c>
      <c r="X25" s="69" t="s">
        <v>208</v>
      </c>
      <c r="Y25" s="69" t="s">
        <v>209</v>
      </c>
      <c r="Z25" s="69" t="s">
        <v>210</v>
      </c>
      <c r="AA25" s="69" t="s">
        <v>202</v>
      </c>
      <c r="AC25" s="69"/>
      <c r="AD25" s="69" t="s">
        <v>207</v>
      </c>
      <c r="AE25" s="69" t="s">
        <v>208</v>
      </c>
      <c r="AF25" s="69" t="s">
        <v>209</v>
      </c>
      <c r="AG25" s="69" t="s">
        <v>210</v>
      </c>
      <c r="AH25" s="69" t="s">
        <v>202</v>
      </c>
      <c r="AJ25" s="69"/>
      <c r="AK25" s="69" t="s">
        <v>207</v>
      </c>
      <c r="AL25" s="69" t="s">
        <v>208</v>
      </c>
      <c r="AM25" s="69" t="s">
        <v>209</v>
      </c>
      <c r="AN25" s="69" t="s">
        <v>210</v>
      </c>
      <c r="AO25" s="69" t="s">
        <v>202</v>
      </c>
      <c r="AQ25" s="69"/>
      <c r="AR25" s="69" t="s">
        <v>207</v>
      </c>
      <c r="AS25" s="69" t="s">
        <v>208</v>
      </c>
      <c r="AT25" s="69" t="s">
        <v>209</v>
      </c>
      <c r="AU25" s="69" t="s">
        <v>210</v>
      </c>
      <c r="AV25" s="69" t="s">
        <v>202</v>
      </c>
      <c r="AX25" s="69"/>
      <c r="AY25" s="69" t="s">
        <v>207</v>
      </c>
      <c r="AZ25" s="69" t="s">
        <v>208</v>
      </c>
      <c r="BA25" s="69" t="s">
        <v>209</v>
      </c>
      <c r="BB25" s="69" t="s">
        <v>210</v>
      </c>
      <c r="BC25" s="69" t="s">
        <v>202</v>
      </c>
      <c r="BE25" s="69"/>
      <c r="BF25" s="69" t="s">
        <v>207</v>
      </c>
      <c r="BG25" s="69" t="s">
        <v>208</v>
      </c>
      <c r="BH25" s="69" t="s">
        <v>209</v>
      </c>
      <c r="BI25" s="69" t="s">
        <v>210</v>
      </c>
      <c r="BJ25" s="69" t="s">
        <v>202</v>
      </c>
    </row>
    <row r="26" spans="1:62">
      <c r="A26" s="69" t="s">
        <v>8</v>
      </c>
      <c r="B26" s="69">
        <v>110</v>
      </c>
      <c r="C26" s="69">
        <v>140</v>
      </c>
      <c r="D26" s="69">
        <v>0</v>
      </c>
      <c r="E26" s="69">
        <v>2000</v>
      </c>
      <c r="F26" s="69">
        <v>90.8</v>
      </c>
      <c r="H26" s="69" t="s">
        <v>9</v>
      </c>
      <c r="I26" s="69">
        <v>1.2</v>
      </c>
      <c r="J26" s="69">
        <v>1.5</v>
      </c>
      <c r="K26" s="69">
        <v>0</v>
      </c>
      <c r="L26" s="69">
        <v>0</v>
      </c>
      <c r="M26" s="69">
        <v>1.4</v>
      </c>
      <c r="O26" s="69" t="s">
        <v>10</v>
      </c>
      <c r="P26" s="69">
        <v>1.4</v>
      </c>
      <c r="Q26" s="69">
        <v>1.7</v>
      </c>
      <c r="R26" s="69">
        <v>0</v>
      </c>
      <c r="S26" s="69">
        <v>0</v>
      </c>
      <c r="T26" s="69">
        <v>1.3</v>
      </c>
      <c r="V26" s="69" t="s">
        <v>11</v>
      </c>
      <c r="W26" s="69">
        <v>13</v>
      </c>
      <c r="X26" s="69">
        <v>17</v>
      </c>
      <c r="Y26" s="69">
        <v>0</v>
      </c>
      <c r="Z26" s="69">
        <v>35</v>
      </c>
      <c r="AA26" s="69">
        <v>13.5</v>
      </c>
      <c r="AC26" s="69" t="s">
        <v>12</v>
      </c>
      <c r="AD26" s="69">
        <v>1.9</v>
      </c>
      <c r="AE26" s="69">
        <v>2.2000000000000002</v>
      </c>
      <c r="AF26" s="69">
        <v>0</v>
      </c>
      <c r="AG26" s="69">
        <v>100</v>
      </c>
      <c r="AH26" s="69">
        <v>1.3</v>
      </c>
      <c r="AJ26" s="69" t="s">
        <v>232</v>
      </c>
      <c r="AK26" s="69">
        <v>450</v>
      </c>
      <c r="AL26" s="69">
        <v>550</v>
      </c>
      <c r="AM26" s="69">
        <v>0</v>
      </c>
      <c r="AN26" s="69">
        <v>1000</v>
      </c>
      <c r="AO26" s="69">
        <v>480.6</v>
      </c>
      <c r="AQ26" s="69" t="s">
        <v>13</v>
      </c>
      <c r="AR26" s="69">
        <v>2.2999999999999998</v>
      </c>
      <c r="AS26" s="69">
        <v>2.8</v>
      </c>
      <c r="AT26" s="69">
        <v>0</v>
      </c>
      <c r="AU26" s="69">
        <v>0</v>
      </c>
      <c r="AV26" s="69">
        <v>5.3</v>
      </c>
      <c r="AX26" s="69" t="s">
        <v>14</v>
      </c>
      <c r="AY26" s="69">
        <v>0</v>
      </c>
      <c r="AZ26" s="69">
        <v>2</v>
      </c>
      <c r="BA26" s="69">
        <v>5</v>
      </c>
      <c r="BB26" s="69">
        <v>0</v>
      </c>
      <c r="BC26" s="69">
        <v>2.6</v>
      </c>
      <c r="BE26" s="69" t="s">
        <v>15</v>
      </c>
      <c r="BF26" s="69">
        <v>0</v>
      </c>
      <c r="BG26" s="69">
        <v>5</v>
      </c>
      <c r="BH26" s="69">
        <v>30</v>
      </c>
      <c r="BI26" s="69">
        <v>0</v>
      </c>
      <c r="BJ26" s="69">
        <v>5.6</v>
      </c>
    </row>
    <row r="33" spans="1:68">
      <c r="A33" s="70" t="s">
        <v>233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65"/>
      <c r="AQ33" s="65"/>
      <c r="AR33" s="65"/>
      <c r="AS33" s="65"/>
      <c r="AT33" s="65"/>
      <c r="AU33" s="65"/>
      <c r="AV33" s="65"/>
      <c r="AW33" s="65"/>
      <c r="AX33" s="65"/>
      <c r="AY33" s="65"/>
      <c r="AZ33" s="65"/>
      <c r="BA33" s="65"/>
      <c r="BB33" s="65"/>
      <c r="BC33" s="65"/>
      <c r="BD33" s="65"/>
      <c r="BE33" s="65"/>
      <c r="BF33" s="65"/>
      <c r="BG33" s="65"/>
      <c r="BH33" s="65"/>
      <c r="BI33" s="65"/>
      <c r="BJ33" s="65"/>
      <c r="BK33" s="61"/>
      <c r="BL33" s="61"/>
      <c r="BM33" s="61"/>
      <c r="BN33" s="61"/>
      <c r="BO33" s="61"/>
      <c r="BP33" s="61"/>
    </row>
    <row r="34" spans="1:68">
      <c r="A34" s="69" t="s">
        <v>234</v>
      </c>
      <c r="B34" s="69"/>
      <c r="C34" s="69"/>
      <c r="D34" s="69"/>
      <c r="E34" s="69"/>
      <c r="F34" s="69"/>
      <c r="H34" s="69" t="s">
        <v>235</v>
      </c>
      <c r="I34" s="69"/>
      <c r="J34" s="69"/>
      <c r="K34" s="69"/>
      <c r="L34" s="69"/>
      <c r="M34" s="69"/>
      <c r="O34" s="69" t="s">
        <v>236</v>
      </c>
      <c r="P34" s="69"/>
      <c r="Q34" s="69"/>
      <c r="R34" s="69"/>
      <c r="S34" s="69"/>
      <c r="T34" s="69"/>
      <c r="V34" s="69" t="s">
        <v>237</v>
      </c>
      <c r="W34" s="69"/>
      <c r="X34" s="69"/>
      <c r="Y34" s="69"/>
      <c r="Z34" s="69"/>
      <c r="AA34" s="69"/>
      <c r="AC34" s="69" t="s">
        <v>238</v>
      </c>
      <c r="AD34" s="69"/>
      <c r="AE34" s="69"/>
      <c r="AF34" s="69"/>
      <c r="AG34" s="69"/>
      <c r="AH34" s="69"/>
      <c r="AJ34" s="69" t="s">
        <v>239</v>
      </c>
      <c r="AK34" s="69"/>
      <c r="AL34" s="69"/>
      <c r="AM34" s="69"/>
      <c r="AN34" s="69"/>
      <c r="AO34" s="69"/>
    </row>
    <row r="35" spans="1:68">
      <c r="A35" s="69"/>
      <c r="B35" s="69" t="s">
        <v>207</v>
      </c>
      <c r="C35" s="69" t="s">
        <v>208</v>
      </c>
      <c r="D35" s="69" t="s">
        <v>209</v>
      </c>
      <c r="E35" s="69" t="s">
        <v>210</v>
      </c>
      <c r="F35" s="69" t="s">
        <v>202</v>
      </c>
      <c r="H35" s="69"/>
      <c r="I35" s="69" t="s">
        <v>207</v>
      </c>
      <c r="J35" s="69" t="s">
        <v>208</v>
      </c>
      <c r="K35" s="69" t="s">
        <v>209</v>
      </c>
      <c r="L35" s="69" t="s">
        <v>210</v>
      </c>
      <c r="M35" s="69" t="s">
        <v>202</v>
      </c>
      <c r="O35" s="69"/>
      <c r="P35" s="69" t="s">
        <v>207</v>
      </c>
      <c r="Q35" s="69" t="s">
        <v>208</v>
      </c>
      <c r="R35" s="69" t="s">
        <v>209</v>
      </c>
      <c r="S35" s="69" t="s">
        <v>210</v>
      </c>
      <c r="T35" s="69" t="s">
        <v>202</v>
      </c>
      <c r="V35" s="69"/>
      <c r="W35" s="69" t="s">
        <v>207</v>
      </c>
      <c r="X35" s="69" t="s">
        <v>208</v>
      </c>
      <c r="Y35" s="69" t="s">
        <v>209</v>
      </c>
      <c r="Z35" s="69" t="s">
        <v>210</v>
      </c>
      <c r="AA35" s="69" t="s">
        <v>202</v>
      </c>
      <c r="AC35" s="69"/>
      <c r="AD35" s="69" t="s">
        <v>207</v>
      </c>
      <c r="AE35" s="69" t="s">
        <v>208</v>
      </c>
      <c r="AF35" s="69" t="s">
        <v>209</v>
      </c>
      <c r="AG35" s="69" t="s">
        <v>210</v>
      </c>
      <c r="AH35" s="69" t="s">
        <v>202</v>
      </c>
      <c r="AJ35" s="69"/>
      <c r="AK35" s="69" t="s">
        <v>207</v>
      </c>
      <c r="AL35" s="69" t="s">
        <v>208</v>
      </c>
      <c r="AM35" s="69" t="s">
        <v>209</v>
      </c>
      <c r="AN35" s="69" t="s">
        <v>210</v>
      </c>
      <c r="AO35" s="69" t="s">
        <v>202</v>
      </c>
    </row>
    <row r="36" spans="1:68">
      <c r="A36" s="69" t="s">
        <v>17</v>
      </c>
      <c r="B36" s="69">
        <v>580</v>
      </c>
      <c r="C36" s="69">
        <v>800</v>
      </c>
      <c r="D36" s="69">
        <v>0</v>
      </c>
      <c r="E36" s="69">
        <v>2500</v>
      </c>
      <c r="F36" s="69">
        <v>441.9</v>
      </c>
      <c r="H36" s="69" t="s">
        <v>18</v>
      </c>
      <c r="I36" s="69">
        <v>580</v>
      </c>
      <c r="J36" s="69">
        <v>700</v>
      </c>
      <c r="K36" s="69">
        <v>0</v>
      </c>
      <c r="L36" s="69">
        <v>3500</v>
      </c>
      <c r="M36" s="69">
        <v>1173.9000000000001</v>
      </c>
      <c r="O36" s="69" t="s">
        <v>19</v>
      </c>
      <c r="P36" s="69">
        <v>0</v>
      </c>
      <c r="Q36" s="69">
        <v>0</v>
      </c>
      <c r="R36" s="69">
        <v>1500</v>
      </c>
      <c r="S36" s="69">
        <v>2000</v>
      </c>
      <c r="T36" s="69">
        <v>4586.3999999999996</v>
      </c>
      <c r="V36" s="69" t="s">
        <v>20</v>
      </c>
      <c r="W36" s="69">
        <v>0</v>
      </c>
      <c r="X36" s="69">
        <v>0</v>
      </c>
      <c r="Y36" s="69">
        <v>3900</v>
      </c>
      <c r="Z36" s="69">
        <v>0</v>
      </c>
      <c r="AA36" s="69">
        <v>2660.2</v>
      </c>
      <c r="AC36" s="69" t="s">
        <v>21</v>
      </c>
      <c r="AD36" s="69">
        <v>0</v>
      </c>
      <c r="AE36" s="69">
        <v>0</v>
      </c>
      <c r="AF36" s="69">
        <v>2300</v>
      </c>
      <c r="AG36" s="69">
        <v>0</v>
      </c>
      <c r="AH36" s="69">
        <v>206</v>
      </c>
      <c r="AJ36" s="69" t="s">
        <v>22</v>
      </c>
      <c r="AK36" s="69">
        <v>235</v>
      </c>
      <c r="AL36" s="69">
        <v>280</v>
      </c>
      <c r="AM36" s="69">
        <v>0</v>
      </c>
      <c r="AN36" s="69">
        <v>350</v>
      </c>
      <c r="AO36" s="69">
        <v>109.2</v>
      </c>
    </row>
    <row r="43" spans="1:68">
      <c r="A43" s="70" t="s">
        <v>240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</row>
    <row r="44" spans="1:68">
      <c r="A44" s="69" t="s">
        <v>241</v>
      </c>
      <c r="B44" s="69"/>
      <c r="C44" s="69"/>
      <c r="D44" s="69"/>
      <c r="E44" s="69"/>
      <c r="F44" s="69"/>
      <c r="H44" s="69" t="s">
        <v>242</v>
      </c>
      <c r="I44" s="69"/>
      <c r="J44" s="69"/>
      <c r="K44" s="69"/>
      <c r="L44" s="69"/>
      <c r="M44" s="69"/>
      <c r="O44" s="69" t="s">
        <v>243</v>
      </c>
      <c r="P44" s="69"/>
      <c r="Q44" s="69"/>
      <c r="R44" s="69"/>
      <c r="S44" s="69"/>
      <c r="T44" s="69"/>
      <c r="V44" s="69" t="s">
        <v>244</v>
      </c>
      <c r="W44" s="69"/>
      <c r="X44" s="69"/>
      <c r="Y44" s="69"/>
      <c r="Z44" s="69"/>
      <c r="AA44" s="69"/>
      <c r="AC44" s="69" t="s">
        <v>245</v>
      </c>
      <c r="AD44" s="69"/>
      <c r="AE44" s="69"/>
      <c r="AF44" s="69"/>
      <c r="AG44" s="69"/>
      <c r="AH44" s="69"/>
      <c r="AJ44" s="69" t="s">
        <v>246</v>
      </c>
      <c r="AK44" s="69"/>
      <c r="AL44" s="69"/>
      <c r="AM44" s="69"/>
      <c r="AN44" s="69"/>
      <c r="AO44" s="69"/>
      <c r="AQ44" s="69" t="s">
        <v>247</v>
      </c>
      <c r="AR44" s="69"/>
      <c r="AS44" s="69"/>
      <c r="AT44" s="69"/>
      <c r="AU44" s="69"/>
      <c r="AV44" s="69"/>
      <c r="AX44" s="69" t="s">
        <v>248</v>
      </c>
      <c r="AY44" s="69"/>
      <c r="AZ44" s="69"/>
      <c r="BA44" s="69"/>
      <c r="BB44" s="69"/>
      <c r="BC44" s="69"/>
      <c r="BE44" s="69" t="s">
        <v>249</v>
      </c>
      <c r="BF44" s="69"/>
      <c r="BG44" s="69"/>
      <c r="BH44" s="69"/>
      <c r="BI44" s="69"/>
      <c r="BJ44" s="69"/>
    </row>
    <row r="45" spans="1:68">
      <c r="A45" s="69"/>
      <c r="B45" s="69" t="s">
        <v>207</v>
      </c>
      <c r="C45" s="69" t="s">
        <v>208</v>
      </c>
      <c r="D45" s="69" t="s">
        <v>209</v>
      </c>
      <c r="E45" s="69" t="s">
        <v>210</v>
      </c>
      <c r="F45" s="69" t="s">
        <v>202</v>
      </c>
      <c r="H45" s="69"/>
      <c r="I45" s="69" t="s">
        <v>207</v>
      </c>
      <c r="J45" s="69" t="s">
        <v>208</v>
      </c>
      <c r="K45" s="69" t="s">
        <v>209</v>
      </c>
      <c r="L45" s="69" t="s">
        <v>210</v>
      </c>
      <c r="M45" s="69" t="s">
        <v>202</v>
      </c>
      <c r="O45" s="69"/>
      <c r="P45" s="69" t="s">
        <v>207</v>
      </c>
      <c r="Q45" s="69" t="s">
        <v>208</v>
      </c>
      <c r="R45" s="69" t="s">
        <v>209</v>
      </c>
      <c r="S45" s="69" t="s">
        <v>210</v>
      </c>
      <c r="T45" s="69" t="s">
        <v>202</v>
      </c>
      <c r="V45" s="69"/>
      <c r="W45" s="69" t="s">
        <v>207</v>
      </c>
      <c r="X45" s="69" t="s">
        <v>208</v>
      </c>
      <c r="Y45" s="69" t="s">
        <v>209</v>
      </c>
      <c r="Z45" s="69" t="s">
        <v>210</v>
      </c>
      <c r="AA45" s="69" t="s">
        <v>202</v>
      </c>
      <c r="AC45" s="69"/>
      <c r="AD45" s="69" t="s">
        <v>207</v>
      </c>
      <c r="AE45" s="69" t="s">
        <v>208</v>
      </c>
      <c r="AF45" s="69" t="s">
        <v>209</v>
      </c>
      <c r="AG45" s="69" t="s">
        <v>210</v>
      </c>
      <c r="AH45" s="69" t="s">
        <v>202</v>
      </c>
      <c r="AJ45" s="69"/>
      <c r="AK45" s="69" t="s">
        <v>207</v>
      </c>
      <c r="AL45" s="69" t="s">
        <v>208</v>
      </c>
      <c r="AM45" s="69" t="s">
        <v>209</v>
      </c>
      <c r="AN45" s="69" t="s">
        <v>210</v>
      </c>
      <c r="AO45" s="69" t="s">
        <v>202</v>
      </c>
      <c r="AQ45" s="69"/>
      <c r="AR45" s="69" t="s">
        <v>207</v>
      </c>
      <c r="AS45" s="69" t="s">
        <v>208</v>
      </c>
      <c r="AT45" s="69" t="s">
        <v>209</v>
      </c>
      <c r="AU45" s="69" t="s">
        <v>210</v>
      </c>
      <c r="AV45" s="69" t="s">
        <v>202</v>
      </c>
      <c r="AX45" s="69"/>
      <c r="AY45" s="69" t="s">
        <v>207</v>
      </c>
      <c r="AZ45" s="69" t="s">
        <v>208</v>
      </c>
      <c r="BA45" s="69" t="s">
        <v>209</v>
      </c>
      <c r="BB45" s="69" t="s">
        <v>210</v>
      </c>
      <c r="BC45" s="69" t="s">
        <v>202</v>
      </c>
      <c r="BE45" s="69"/>
      <c r="BF45" s="69" t="s">
        <v>207</v>
      </c>
      <c r="BG45" s="69" t="s">
        <v>208</v>
      </c>
      <c r="BH45" s="69" t="s">
        <v>209</v>
      </c>
      <c r="BI45" s="69" t="s">
        <v>210</v>
      </c>
      <c r="BJ45" s="69" t="s">
        <v>202</v>
      </c>
    </row>
    <row r="46" spans="1:68">
      <c r="A46" s="69" t="s">
        <v>23</v>
      </c>
      <c r="B46" s="69">
        <v>6</v>
      </c>
      <c r="C46" s="69">
        <v>8</v>
      </c>
      <c r="D46" s="69">
        <v>0</v>
      </c>
      <c r="E46" s="69">
        <v>45</v>
      </c>
      <c r="F46" s="69">
        <v>11.4</v>
      </c>
      <c r="H46" s="69" t="s">
        <v>24</v>
      </c>
      <c r="I46" s="69">
        <v>10</v>
      </c>
      <c r="J46" s="69">
        <v>12</v>
      </c>
      <c r="K46" s="69">
        <v>0</v>
      </c>
      <c r="L46" s="69">
        <v>35</v>
      </c>
      <c r="M46" s="69">
        <v>10.3</v>
      </c>
      <c r="O46" s="69" t="s">
        <v>250</v>
      </c>
      <c r="P46" s="69">
        <v>970</v>
      </c>
      <c r="Q46" s="69">
        <v>800</v>
      </c>
      <c r="R46" s="69">
        <v>480</v>
      </c>
      <c r="S46" s="69">
        <v>10000</v>
      </c>
      <c r="T46" s="69">
        <v>633.70000000000005</v>
      </c>
      <c r="V46" s="69" t="s">
        <v>29</v>
      </c>
      <c r="W46" s="69">
        <v>0</v>
      </c>
      <c r="X46" s="69">
        <v>0</v>
      </c>
      <c r="Y46" s="69">
        <v>2.5</v>
      </c>
      <c r="Z46" s="69">
        <v>10</v>
      </c>
      <c r="AA46" s="69">
        <v>0</v>
      </c>
      <c r="AC46" s="69" t="s">
        <v>25</v>
      </c>
      <c r="AD46" s="69">
        <v>0</v>
      </c>
      <c r="AE46" s="69">
        <v>0</v>
      </c>
      <c r="AF46" s="69">
        <v>3.5</v>
      </c>
      <c r="AG46" s="69">
        <v>11</v>
      </c>
      <c r="AH46" s="69">
        <v>4.0999999999999996</v>
      </c>
      <c r="AJ46" s="69" t="s">
        <v>26</v>
      </c>
      <c r="AK46" s="69">
        <v>225</v>
      </c>
      <c r="AL46" s="69">
        <v>340</v>
      </c>
      <c r="AM46" s="69">
        <v>0</v>
      </c>
      <c r="AN46" s="69">
        <v>2400</v>
      </c>
      <c r="AO46" s="69">
        <v>206.4</v>
      </c>
      <c r="AQ46" s="69" t="s">
        <v>27</v>
      </c>
      <c r="AR46" s="69">
        <v>59</v>
      </c>
      <c r="AS46" s="69">
        <v>70</v>
      </c>
      <c r="AT46" s="69">
        <v>0</v>
      </c>
      <c r="AU46" s="69">
        <v>400</v>
      </c>
      <c r="AV46" s="69">
        <v>83.6</v>
      </c>
      <c r="AX46" s="69" t="s">
        <v>251</v>
      </c>
      <c r="AY46" s="69"/>
      <c r="AZ46" s="69"/>
      <c r="BA46" s="69"/>
      <c r="BB46" s="69"/>
      <c r="BC46" s="69"/>
      <c r="BE46" s="69" t="s">
        <v>252</v>
      </c>
      <c r="BF46" s="69"/>
      <c r="BG46" s="69"/>
      <c r="BH46" s="69"/>
      <c r="BI46" s="69"/>
      <c r="BJ46" s="69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G20" sqref="G20"/>
    </sheetView>
  </sheetViews>
  <sheetFormatPr defaultRowHeight="15"/>
  <sheetData>
    <row r="1" spans="1:113" ht="16.5">
      <c r="A1" s="50" t="s">
        <v>256</v>
      </c>
      <c r="B1" s="50" t="s">
        <v>54</v>
      </c>
      <c r="C1" s="50" t="s">
        <v>257</v>
      </c>
      <c r="D1" s="50" t="s">
        <v>258</v>
      </c>
      <c r="E1" s="50" t="s">
        <v>55</v>
      </c>
      <c r="F1" s="50" t="s">
        <v>56</v>
      </c>
      <c r="G1" s="50" t="s">
        <v>57</v>
      </c>
      <c r="H1" s="50" t="s">
        <v>58</v>
      </c>
      <c r="I1" s="50" t="s">
        <v>59</v>
      </c>
      <c r="J1" s="50" t="s">
        <v>60</v>
      </c>
      <c r="K1" s="50" t="s">
        <v>61</v>
      </c>
      <c r="L1" s="50" t="s">
        <v>62</v>
      </c>
      <c r="M1" s="50" t="s">
        <v>63</v>
      </c>
      <c r="N1" s="50" t="s">
        <v>64</v>
      </c>
      <c r="O1" s="50" t="s">
        <v>65</v>
      </c>
      <c r="P1" s="50" t="s">
        <v>66</v>
      </c>
      <c r="Q1" s="50" t="s">
        <v>67</v>
      </c>
      <c r="R1" s="50" t="s">
        <v>68</v>
      </c>
      <c r="S1" s="50" t="s">
        <v>69</v>
      </c>
      <c r="T1" s="50" t="s">
        <v>70</v>
      </c>
      <c r="U1" s="50" t="s">
        <v>71</v>
      </c>
      <c r="V1" s="50" t="s">
        <v>72</v>
      </c>
      <c r="W1" s="50" t="s">
        <v>73</v>
      </c>
      <c r="X1" s="50" t="s">
        <v>74</v>
      </c>
      <c r="Y1" s="50" t="s">
        <v>75</v>
      </c>
      <c r="Z1" s="50" t="s">
        <v>76</v>
      </c>
      <c r="AA1" s="50" t="s">
        <v>77</v>
      </c>
      <c r="AB1" s="50" t="s">
        <v>78</v>
      </c>
      <c r="AC1" s="50" t="s">
        <v>79</v>
      </c>
      <c r="AD1" s="50" t="s">
        <v>80</v>
      </c>
      <c r="AE1" s="50" t="s">
        <v>81</v>
      </c>
      <c r="AF1" s="50" t="s">
        <v>82</v>
      </c>
      <c r="AG1" s="50" t="s">
        <v>83</v>
      </c>
      <c r="AH1" s="50" t="s">
        <v>84</v>
      </c>
      <c r="AI1" s="50" t="s">
        <v>85</v>
      </c>
      <c r="AJ1" s="50" t="s">
        <v>86</v>
      </c>
      <c r="AK1" s="50" t="s">
        <v>87</v>
      </c>
      <c r="AL1" s="50" t="s">
        <v>88</v>
      </c>
      <c r="AM1" s="50" t="s">
        <v>89</v>
      </c>
      <c r="AN1" s="50" t="s">
        <v>90</v>
      </c>
      <c r="AO1" s="50" t="s">
        <v>91</v>
      </c>
      <c r="AP1" s="50" t="s">
        <v>92</v>
      </c>
      <c r="AQ1" s="50" t="s">
        <v>93</v>
      </c>
      <c r="AR1" s="50" t="s">
        <v>94</v>
      </c>
      <c r="AS1" s="50" t="s">
        <v>95</v>
      </c>
      <c r="AT1" s="50" t="s">
        <v>96</v>
      </c>
      <c r="AU1" s="50" t="s">
        <v>97</v>
      </c>
      <c r="AV1" s="50" t="s">
        <v>98</v>
      </c>
      <c r="AW1" s="50" t="s">
        <v>99</v>
      </c>
      <c r="AX1" s="50" t="s">
        <v>100</v>
      </c>
      <c r="AY1" s="50" t="s">
        <v>101</v>
      </c>
      <c r="AZ1" s="50" t="s">
        <v>102</v>
      </c>
      <c r="BA1" s="50" t="s">
        <v>103</v>
      </c>
      <c r="BB1" s="50" t="s">
        <v>104</v>
      </c>
      <c r="BC1" s="50" t="s">
        <v>105</v>
      </c>
      <c r="BD1" s="50" t="s">
        <v>106</v>
      </c>
      <c r="BE1" s="50" t="s">
        <v>107</v>
      </c>
      <c r="BF1" s="50" t="s">
        <v>108</v>
      </c>
      <c r="BG1" s="50" t="s">
        <v>109</v>
      </c>
      <c r="BH1" s="50" t="s">
        <v>110</v>
      </c>
      <c r="BI1" s="50" t="s">
        <v>111</v>
      </c>
      <c r="BJ1" s="50" t="s">
        <v>112</v>
      </c>
      <c r="BK1" s="50" t="s">
        <v>113</v>
      </c>
      <c r="BL1" s="50" t="s">
        <v>114</v>
      </c>
      <c r="BM1" s="50" t="s">
        <v>115</v>
      </c>
      <c r="BN1" s="50" t="s">
        <v>116</v>
      </c>
      <c r="BO1" s="50" t="s">
        <v>117</v>
      </c>
      <c r="BP1" s="50" t="s">
        <v>118</v>
      </c>
      <c r="BQ1" s="50" t="s">
        <v>119</v>
      </c>
      <c r="BR1" s="50" t="s">
        <v>120</v>
      </c>
      <c r="BS1" s="50" t="s">
        <v>121</v>
      </c>
      <c r="BT1" s="50" t="s">
        <v>122</v>
      </c>
      <c r="BU1" s="50" t="s">
        <v>123</v>
      </c>
      <c r="BV1" s="50" t="s">
        <v>124</v>
      </c>
      <c r="BW1" s="50" t="s">
        <v>125</v>
      </c>
      <c r="BX1" s="50" t="s">
        <v>126</v>
      </c>
      <c r="BY1" s="50" t="s">
        <v>127</v>
      </c>
      <c r="BZ1" s="50" t="s">
        <v>128</v>
      </c>
      <c r="CA1" s="50" t="s">
        <v>129</v>
      </c>
      <c r="CB1" s="50" t="s">
        <v>130</v>
      </c>
      <c r="CC1" s="50" t="s">
        <v>131</v>
      </c>
      <c r="CD1" s="50" t="s">
        <v>132</v>
      </c>
      <c r="CE1" s="50" t="s">
        <v>133</v>
      </c>
      <c r="CF1" s="50" t="s">
        <v>134</v>
      </c>
      <c r="CG1" s="50" t="s">
        <v>135</v>
      </c>
      <c r="CH1" s="50" t="s">
        <v>136</v>
      </c>
      <c r="CI1" s="50" t="s">
        <v>137</v>
      </c>
      <c r="CJ1" s="50" t="s">
        <v>138</v>
      </c>
      <c r="CK1" s="50" t="s">
        <v>139</v>
      </c>
      <c r="CL1" s="50" t="s">
        <v>140</v>
      </c>
      <c r="CM1" s="50" t="s">
        <v>141</v>
      </c>
      <c r="CN1" s="50" t="s">
        <v>142</v>
      </c>
      <c r="CO1" s="50" t="s">
        <v>143</v>
      </c>
      <c r="CP1" s="50" t="s">
        <v>144</v>
      </c>
      <c r="CQ1" s="50" t="s">
        <v>145</v>
      </c>
      <c r="CR1" s="50" t="s">
        <v>146</v>
      </c>
      <c r="CS1" s="50" t="s">
        <v>147</v>
      </c>
      <c r="CT1" s="50" t="s">
        <v>148</v>
      </c>
      <c r="CU1" s="50" t="s">
        <v>149</v>
      </c>
      <c r="CV1" s="50" t="s">
        <v>150</v>
      </c>
      <c r="CW1" s="50" t="s">
        <v>151</v>
      </c>
      <c r="CX1" s="50" t="s">
        <v>152</v>
      </c>
      <c r="CY1" s="50" t="s">
        <v>153</v>
      </c>
      <c r="CZ1" s="50" t="s">
        <v>154</v>
      </c>
      <c r="DA1" s="50" t="s">
        <v>155</v>
      </c>
      <c r="DB1" s="50" t="s">
        <v>156</v>
      </c>
      <c r="DC1" s="50" t="s">
        <v>157</v>
      </c>
      <c r="DD1" s="50" t="s">
        <v>158</v>
      </c>
      <c r="DE1" s="50" t="s">
        <v>159</v>
      </c>
      <c r="DF1" s="50" t="s">
        <v>160</v>
      </c>
      <c r="DG1" s="50" t="s">
        <v>161</v>
      </c>
      <c r="DH1" s="50" t="s">
        <v>162</v>
      </c>
    </row>
    <row r="2" spans="1:113" s="62" customFormat="1">
      <c r="A2" s="62" t="s">
        <v>280</v>
      </c>
      <c r="B2" s="62" t="s">
        <v>281</v>
      </c>
      <c r="C2" s="62" t="s">
        <v>282</v>
      </c>
      <c r="D2" s="62">
        <v>64</v>
      </c>
      <c r="E2" s="62">
        <v>1958.5132000000001</v>
      </c>
      <c r="F2" s="62">
        <v>363.27390000000003</v>
      </c>
      <c r="G2" s="62">
        <v>27.813683000000001</v>
      </c>
      <c r="H2" s="62">
        <v>12.425916000000001</v>
      </c>
      <c r="I2" s="62">
        <v>15.387765999999999</v>
      </c>
      <c r="J2" s="62">
        <v>58.487614000000001</v>
      </c>
      <c r="K2" s="62">
        <v>37.368675000000003</v>
      </c>
      <c r="L2" s="62">
        <v>21.118938</v>
      </c>
      <c r="M2" s="62">
        <v>20.991533</v>
      </c>
      <c r="N2" s="62">
        <v>2.5090591999999998</v>
      </c>
      <c r="O2" s="62">
        <v>11.026090999999999</v>
      </c>
      <c r="P2" s="62">
        <v>654.95154000000002</v>
      </c>
      <c r="Q2" s="62">
        <v>20.446135999999999</v>
      </c>
      <c r="R2" s="62">
        <v>443.16086000000001</v>
      </c>
      <c r="S2" s="62">
        <v>116.9706</v>
      </c>
      <c r="T2" s="62">
        <v>3914.2837</v>
      </c>
      <c r="U2" s="62">
        <v>2.651354</v>
      </c>
      <c r="V2" s="62">
        <v>13.670229000000001</v>
      </c>
      <c r="W2" s="62">
        <v>145.11023</v>
      </c>
      <c r="X2" s="62">
        <v>90.793940000000006</v>
      </c>
      <c r="Y2" s="62">
        <v>1.438223</v>
      </c>
      <c r="Z2" s="62">
        <v>1.2820646</v>
      </c>
      <c r="AA2" s="62">
        <v>13.489307999999999</v>
      </c>
      <c r="AB2" s="62">
        <v>1.2697286999999999</v>
      </c>
      <c r="AC2" s="62">
        <v>480.59089999999998</v>
      </c>
      <c r="AD2" s="62">
        <v>5.2758789999999998</v>
      </c>
      <c r="AE2" s="62">
        <v>2.5574859999999999</v>
      </c>
      <c r="AF2" s="62">
        <v>5.6421795000000001</v>
      </c>
      <c r="AG2" s="62">
        <v>441.93826000000001</v>
      </c>
      <c r="AH2" s="62">
        <v>199.96193</v>
      </c>
      <c r="AI2" s="62">
        <v>241.97631999999999</v>
      </c>
      <c r="AJ2" s="62">
        <v>1173.9093</v>
      </c>
      <c r="AK2" s="62">
        <v>4586.4242999999997</v>
      </c>
      <c r="AL2" s="62">
        <v>206.04322999999999</v>
      </c>
      <c r="AM2" s="62">
        <v>2660.1875</v>
      </c>
      <c r="AN2" s="62">
        <v>109.15199</v>
      </c>
      <c r="AO2" s="62">
        <v>11.398604000000001</v>
      </c>
      <c r="AP2" s="62">
        <v>8.3687900000000006</v>
      </c>
      <c r="AQ2" s="62">
        <v>3.0298150000000001</v>
      </c>
      <c r="AR2" s="62">
        <v>10.317913000000001</v>
      </c>
      <c r="AS2" s="62">
        <v>633.67309999999998</v>
      </c>
      <c r="AT2" s="62">
        <v>5.1940889999999998E-3</v>
      </c>
      <c r="AU2" s="62">
        <v>4.1487170000000004</v>
      </c>
      <c r="AV2" s="62">
        <v>206.35380000000001</v>
      </c>
      <c r="AW2" s="62">
        <v>83.615359999999995</v>
      </c>
      <c r="AX2" s="62">
        <v>4.2582568000000001E-2</v>
      </c>
      <c r="AY2" s="62">
        <v>0.67378724000000001</v>
      </c>
      <c r="AZ2" s="62">
        <v>289.92507999999998</v>
      </c>
      <c r="BA2" s="62">
        <v>24.597183000000001</v>
      </c>
      <c r="BB2" s="62">
        <v>8.8414750000000009</v>
      </c>
      <c r="BC2" s="62">
        <v>8.2885430000000007</v>
      </c>
      <c r="BD2" s="62">
        <v>7.4339085000000003</v>
      </c>
      <c r="BE2" s="62">
        <v>0.39387807000000002</v>
      </c>
      <c r="BF2" s="62">
        <v>2.8446235999999998</v>
      </c>
      <c r="BG2" s="62">
        <v>1.1101958E-2</v>
      </c>
      <c r="BH2" s="62">
        <v>3.9240143999999998E-2</v>
      </c>
      <c r="BI2" s="62">
        <v>2.9078494999999999E-2</v>
      </c>
      <c r="BJ2" s="62">
        <v>9.6584639999999999E-2</v>
      </c>
      <c r="BK2" s="62">
        <v>8.53997E-4</v>
      </c>
      <c r="BL2" s="62">
        <v>0.37088116999999998</v>
      </c>
      <c r="BM2" s="62">
        <v>3.7549934</v>
      </c>
      <c r="BN2" s="62">
        <v>1.1401488</v>
      </c>
      <c r="BO2" s="62">
        <v>62.929250000000003</v>
      </c>
      <c r="BP2" s="62">
        <v>11.081047</v>
      </c>
      <c r="BQ2" s="62">
        <v>20.989286</v>
      </c>
      <c r="BR2" s="62">
        <v>73.855225000000004</v>
      </c>
      <c r="BS2" s="62">
        <v>22.905439999999999</v>
      </c>
      <c r="BT2" s="62">
        <v>13.779121</v>
      </c>
      <c r="BU2" s="62">
        <v>2.0258976000000001E-2</v>
      </c>
      <c r="BV2" s="62">
        <v>1.536506E-2</v>
      </c>
      <c r="BW2" s="62">
        <v>0.89651095999999997</v>
      </c>
      <c r="BX2" s="62">
        <v>1.0771877000000001</v>
      </c>
      <c r="BY2" s="62">
        <v>0.11806021</v>
      </c>
      <c r="BZ2" s="62">
        <v>6.1368299999999996E-4</v>
      </c>
      <c r="CA2" s="62">
        <v>0.97456354000000001</v>
      </c>
      <c r="CB2" s="62">
        <v>6.0614750000000002E-3</v>
      </c>
      <c r="CC2" s="62">
        <v>0.14668117</v>
      </c>
      <c r="CD2" s="62">
        <v>0.52437263999999995</v>
      </c>
      <c r="CE2" s="62">
        <v>3.1765509999999997E-2</v>
      </c>
      <c r="CF2" s="62">
        <v>3.8817734E-2</v>
      </c>
      <c r="CG2" s="62">
        <v>0</v>
      </c>
      <c r="CH2" s="62">
        <v>2.0850682999999998E-2</v>
      </c>
      <c r="CI2" s="62">
        <v>1.5350491000000001E-2</v>
      </c>
      <c r="CJ2" s="62">
        <v>1.2113204</v>
      </c>
      <c r="CK2" s="62">
        <v>7.0945319999999997E-3</v>
      </c>
      <c r="CL2" s="62">
        <v>0.54767745999999995</v>
      </c>
      <c r="CM2" s="62">
        <v>3.4058570000000001</v>
      </c>
      <c r="CN2" s="62">
        <v>2046.9783</v>
      </c>
      <c r="CO2" s="62">
        <v>3547.0189999999998</v>
      </c>
      <c r="CP2" s="62">
        <v>1366.8317999999999</v>
      </c>
      <c r="CQ2" s="62">
        <v>694.44903999999997</v>
      </c>
      <c r="CR2" s="62">
        <v>352.19186000000002</v>
      </c>
      <c r="CS2" s="62">
        <v>591.21027000000004</v>
      </c>
      <c r="CT2" s="62">
        <v>1992.1139000000001</v>
      </c>
      <c r="CU2" s="62">
        <v>1035.4845</v>
      </c>
      <c r="CV2" s="62">
        <v>1921.4374</v>
      </c>
      <c r="CW2" s="62">
        <v>1043.4963</v>
      </c>
      <c r="CX2" s="62">
        <v>349.54208</v>
      </c>
      <c r="CY2" s="62">
        <v>2873.0549999999998</v>
      </c>
      <c r="CZ2" s="62">
        <v>1168.2</v>
      </c>
      <c r="DA2" s="62">
        <v>2713.6147000000001</v>
      </c>
      <c r="DB2" s="62">
        <v>3043.4153000000001</v>
      </c>
      <c r="DC2" s="62">
        <v>3517.6055000000001</v>
      </c>
      <c r="DD2" s="62">
        <v>5641.7079999999996</v>
      </c>
      <c r="DE2" s="62">
        <v>941.38040000000001</v>
      </c>
      <c r="DF2" s="62">
        <v>3881.7961</v>
      </c>
      <c r="DG2" s="62">
        <v>1278.9901</v>
      </c>
      <c r="DH2" s="62">
        <v>38.309227</v>
      </c>
      <c r="DI2" s="62">
        <v>0</v>
      </c>
    </row>
    <row r="5" spans="1:113">
      <c r="A5" t="s">
        <v>103</v>
      </c>
      <c r="B5" t="s">
        <v>104</v>
      </c>
      <c r="C5" t="s">
        <v>105</v>
      </c>
      <c r="D5" t="s">
        <v>106</v>
      </c>
    </row>
    <row r="6" spans="1:113">
      <c r="A6">
        <f>BA2</f>
        <v>24.597183000000001</v>
      </c>
      <c r="B6">
        <f>BB2</f>
        <v>8.8414750000000009</v>
      </c>
      <c r="C6">
        <f>BC2</f>
        <v>8.2885430000000007</v>
      </c>
      <c r="D6">
        <f>BD2</f>
        <v>7.4339085000000003</v>
      </c>
    </row>
    <row r="7" spans="1:113">
      <c r="B7">
        <f>ROUND(B6/MAX($B$6,$C$6,$D$6),1)</f>
        <v>1</v>
      </c>
      <c r="C7">
        <f>ROUND(C6/MAX($B$6,$C$6,$D$6),1)</f>
        <v>0.9</v>
      </c>
      <c r="D7">
        <f>ROUND(D6/MAX($B$6,$C$6,$D$6),1)</f>
        <v>0.8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I8" sqref="I8"/>
    </sheetView>
  </sheetViews>
  <sheetFormatPr defaultRowHeight="15"/>
  <cols>
    <col min="1" max="1" width="4.85546875" bestFit="1" customWidth="1"/>
    <col min="2" max="2" width="11.140625" bestFit="1" customWidth="1"/>
    <col min="3" max="3" width="5.42578125" bestFit="1" customWidth="1"/>
    <col min="4" max="4" width="4.42578125" bestFit="1" customWidth="1"/>
    <col min="5" max="9" width="6.140625" style="22" customWidth="1"/>
    <col min="20" max="20" width="6.42578125" bestFit="1" customWidth="1"/>
  </cols>
  <sheetData>
    <row r="1" spans="1:9">
      <c r="A1" s="54"/>
      <c r="B1" s="54" t="s">
        <v>255</v>
      </c>
      <c r="C1" s="54" t="s">
        <v>253</v>
      </c>
      <c r="E1" s="78" t="s">
        <v>36</v>
      </c>
      <c r="F1" s="78"/>
      <c r="G1" s="78" t="s">
        <v>37</v>
      </c>
      <c r="H1" s="78"/>
      <c r="I1" s="51" t="s">
        <v>38</v>
      </c>
    </row>
    <row r="2" spans="1:9">
      <c r="A2" s="54" t="s">
        <v>254</v>
      </c>
      <c r="B2" s="55">
        <v>20671</v>
      </c>
      <c r="C2" s="56">
        <f ca="1">YEAR(TODAY())-YEAR(B2)+IF(TODAY()&gt;=DATE(YEAR(TODAY()),MONTH(B2),DAY(B2)),0,-1)</f>
        <v>64</v>
      </c>
      <c r="E2" s="52">
        <v>157.9</v>
      </c>
      <c r="F2" s="53" t="s">
        <v>275</v>
      </c>
      <c r="G2" s="52">
        <v>60.9</v>
      </c>
      <c r="H2" s="51" t="s">
        <v>40</v>
      </c>
      <c r="I2" s="78">
        <f>ROUND(G3/E3^2,1)</f>
        <v>24.4</v>
      </c>
    </row>
    <row r="3" spans="1:9">
      <c r="E3" s="51">
        <f>E2/100</f>
        <v>1.579</v>
      </c>
      <c r="F3" s="51" t="s">
        <v>39</v>
      </c>
      <c r="G3" s="51">
        <f>G2</f>
        <v>60.9</v>
      </c>
      <c r="H3" s="51" t="s">
        <v>40</v>
      </c>
      <c r="I3" s="78"/>
    </row>
    <row r="4" spans="1:9">
      <c r="A4" t="s">
        <v>272</v>
      </c>
    </row>
    <row r="5" spans="1:9">
      <c r="B5" s="60">
        <v>44189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5"/>
  <cols>
    <col min="5" max="6" width="9" customWidth="1"/>
  </cols>
  <sheetData>
    <row r="1" spans="1:14" ht="41.25" customHeight="1">
      <c r="A1" s="79" t="s">
        <v>1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</row>
    <row r="2" spans="1:14">
      <c r="E2" s="80" t="str">
        <f>'DRIs DATA'!B1</f>
        <v>(설문지 : FFQ 95문항 설문지, 사용자 : 하연옥, ID : H1900577)</v>
      </c>
      <c r="F2" s="80"/>
      <c r="G2" s="80"/>
      <c r="H2" s="80"/>
      <c r="I2" s="80"/>
      <c r="J2" s="80"/>
    </row>
    <row r="3" spans="1:14" ht="8.1" customHeight="1"/>
    <row r="4" spans="1:14">
      <c r="K4" t="s">
        <v>2</v>
      </c>
      <c r="L4" t="str">
        <f>'DRIs DATA'!H1</f>
        <v>2021년 02월 15일 10:19:04</v>
      </c>
    </row>
    <row r="5" spans="1:14" ht="8.1" customHeight="1"/>
    <row r="6" spans="1:14" ht="9.9499999999999993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/>
    <row r="8" spans="1:14" ht="21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1">
      <c r="A24" s="2" t="s">
        <v>6</v>
      </c>
    </row>
    <row r="25" spans="1:1" ht="16.5" customHeight="1">
      <c r="A25" s="2"/>
    </row>
    <row r="39" spans="1:1" ht="21">
      <c r="A39" s="2" t="s">
        <v>7</v>
      </c>
    </row>
    <row r="54" s="46" customFormat="1"/>
    <row r="70" spans="1:14" s="46" customFormat="1"/>
    <row r="71" spans="1:14" ht="21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/>
    <row r="97" spans="1:14" s="46" customFormat="1"/>
    <row r="98" spans="1:14" s="46" customFormat="1"/>
    <row r="99" spans="1:14" s="46" customFormat="1"/>
    <row r="100" spans="1:14" s="46" customFormat="1"/>
    <row r="105" spans="1:14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1">
      <c r="A106" s="2" t="s">
        <v>16</v>
      </c>
    </row>
    <row r="127" spans="1:14" s="46" customFormat="1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/>
    <row r="134" spans="1:14" s="46" customFormat="1"/>
    <row r="135" spans="1:14" s="46" customFormat="1"/>
    <row r="136" spans="1:14" s="46" customFormat="1"/>
    <row r="137" spans="1:14" s="46" customFormat="1"/>
    <row r="138" spans="1:14" s="46" customFormat="1"/>
    <row r="139" spans="1:14" s="46" customFormat="1"/>
    <row r="140" spans="1:14" s="46" customFormat="1"/>
    <row r="141" spans="1:14" s="46" customFormat="1"/>
    <row r="142" spans="1:14" s="46" customFormat="1"/>
    <row r="143" spans="1:14" s="46" customFormat="1"/>
    <row r="144" spans="1:14" ht="21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W17" sqref="W17"/>
    </sheetView>
  </sheetViews>
  <sheetFormatPr defaultRowHeight="18" customHeight="1"/>
  <cols>
    <col min="1" max="1" width="4" customWidth="1"/>
    <col min="2" max="2" width="1.85546875" customWidth="1"/>
    <col min="3" max="3" width="9" customWidth="1"/>
    <col min="4" max="4" width="1.85546875" customWidth="1"/>
    <col min="5" max="5" width="9" customWidth="1"/>
    <col min="6" max="6" width="1.85546875" customWidth="1"/>
    <col min="7" max="8" width="4" customWidth="1"/>
    <col min="9" max="11" width="9" customWidth="1"/>
    <col min="12" max="12" width="1.85546875" customWidth="1"/>
    <col min="13" max="13" width="9" customWidth="1"/>
    <col min="14" max="14" width="1.85546875" customWidth="1"/>
    <col min="15" max="16" width="4" customWidth="1"/>
    <col min="17" max="19" width="9" customWidth="1"/>
    <col min="20" max="20" width="1.85546875" customWidth="1"/>
    <col min="21" max="21" width="4" style="6" customWidth="1"/>
  </cols>
  <sheetData>
    <row r="1" spans="1:19" ht="18" customHeight="1">
      <c r="P1" s="6"/>
    </row>
    <row r="2" spans="1:19" ht="18" customHeight="1">
      <c r="B2" s="154" t="s">
        <v>195</v>
      </c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4"/>
      <c r="R2" s="154"/>
      <c r="S2" s="154"/>
    </row>
    <row r="3" spans="1:19" ht="18" customHeight="1">
      <c r="A3" s="6"/>
      <c r="B3" s="154"/>
      <c r="C3" s="154"/>
      <c r="D3" s="154"/>
      <c r="E3" s="154"/>
      <c r="F3" s="154"/>
      <c r="G3" s="154"/>
      <c r="H3" s="154"/>
      <c r="I3" s="154"/>
      <c r="J3" s="154"/>
      <c r="K3" s="154"/>
      <c r="L3" s="154"/>
      <c r="M3" s="154"/>
      <c r="N3" s="154"/>
      <c r="O3" s="154"/>
      <c r="P3" s="154"/>
      <c r="Q3" s="154"/>
      <c r="R3" s="154"/>
      <c r="S3" s="154"/>
    </row>
    <row r="4" spans="1:19" ht="18" customHeight="1" thickBot="1">
      <c r="A4" s="6"/>
      <c r="B4" s="155"/>
      <c r="C4" s="155"/>
      <c r="D4" s="155"/>
      <c r="E4" s="155"/>
      <c r="F4" s="155"/>
      <c r="G4" s="155"/>
      <c r="H4" s="155"/>
      <c r="I4" s="155"/>
      <c r="J4" s="155"/>
      <c r="K4" s="155"/>
      <c r="L4" s="155"/>
      <c r="M4" s="155"/>
      <c r="N4" s="155"/>
      <c r="O4" s="155"/>
      <c r="P4" s="155"/>
      <c r="Q4" s="155"/>
      <c r="R4" s="155"/>
      <c r="S4" s="155"/>
    </row>
    <row r="5" spans="1:19" ht="18" customHeight="1">
      <c r="A5" s="6"/>
      <c r="B5" s="152" t="s">
        <v>274</v>
      </c>
      <c r="C5" s="152"/>
      <c r="D5" s="152"/>
      <c r="E5" s="152"/>
      <c r="F5" s="152"/>
      <c r="G5" s="152"/>
      <c r="H5" s="152"/>
      <c r="I5" s="152"/>
      <c r="J5" s="152"/>
      <c r="K5" s="152"/>
      <c r="L5" s="152"/>
      <c r="M5" s="152"/>
      <c r="N5" s="152"/>
      <c r="O5" s="152"/>
      <c r="P5" s="152"/>
      <c r="Q5" s="152"/>
      <c r="R5" s="152"/>
      <c r="S5" s="152"/>
    </row>
    <row r="6" spans="1:19" ht="18" customHeight="1">
      <c r="B6" s="153"/>
      <c r="C6" s="153"/>
      <c r="D6" s="153"/>
      <c r="E6" s="153"/>
      <c r="F6" s="153"/>
      <c r="G6" s="153"/>
      <c r="H6" s="153"/>
      <c r="I6" s="153"/>
      <c r="J6" s="153"/>
      <c r="K6" s="153"/>
      <c r="L6" s="153"/>
      <c r="M6" s="153"/>
      <c r="N6" s="153"/>
      <c r="O6" s="153"/>
      <c r="P6" s="153"/>
      <c r="Q6" s="153"/>
      <c r="R6" s="153"/>
      <c r="S6" s="153"/>
    </row>
    <row r="7" spans="1:19" ht="18" customHeight="1">
      <c r="B7" s="153"/>
      <c r="C7" s="153"/>
      <c r="D7" s="153"/>
      <c r="E7" s="153"/>
      <c r="F7" s="153"/>
      <c r="G7" s="153"/>
      <c r="H7" s="153"/>
      <c r="I7" s="153"/>
      <c r="J7" s="153"/>
      <c r="K7" s="153"/>
      <c r="L7" s="153"/>
      <c r="M7" s="153"/>
      <c r="N7" s="153"/>
      <c r="O7" s="153"/>
      <c r="P7" s="153"/>
      <c r="Q7" s="153"/>
      <c r="R7" s="153"/>
      <c r="S7" s="153"/>
    </row>
    <row r="8" spans="1:19" ht="18" customHeight="1">
      <c r="B8" s="153"/>
      <c r="C8" s="153"/>
      <c r="D8" s="153"/>
      <c r="E8" s="153"/>
      <c r="F8" s="153"/>
      <c r="G8" s="153"/>
      <c r="H8" s="153"/>
      <c r="I8" s="153"/>
      <c r="J8" s="153"/>
      <c r="K8" s="153"/>
      <c r="L8" s="153"/>
      <c r="M8" s="153"/>
      <c r="N8" s="153"/>
      <c r="O8" s="153"/>
      <c r="P8" s="153"/>
      <c r="Q8" s="153"/>
      <c r="R8" s="153"/>
      <c r="S8" s="153"/>
    </row>
    <row r="9" spans="1:19" ht="18" customHeight="1" thickBot="1">
      <c r="B9" s="153"/>
      <c r="C9" s="153"/>
      <c r="D9" s="153"/>
      <c r="E9" s="153"/>
      <c r="F9" s="153"/>
      <c r="G9" s="153"/>
      <c r="H9" s="153"/>
      <c r="I9" s="153"/>
      <c r="J9" s="153"/>
      <c r="K9" s="153"/>
      <c r="L9" s="153"/>
      <c r="M9" s="153"/>
      <c r="N9" s="153"/>
      <c r="O9" s="153"/>
      <c r="P9" s="153"/>
      <c r="Q9" s="153"/>
      <c r="R9" s="153"/>
      <c r="S9" s="153"/>
    </row>
    <row r="10" spans="1:19" ht="18" customHeight="1">
      <c r="C10" s="158" t="s">
        <v>30</v>
      </c>
      <c r="D10" s="158"/>
      <c r="E10" s="159"/>
      <c r="F10" s="162">
        <f>'개인정보 및 신체계측 입력'!B5</f>
        <v>44189</v>
      </c>
      <c r="G10" s="121"/>
      <c r="H10" s="121"/>
      <c r="I10" s="121"/>
      <c r="K10" s="117" t="s">
        <v>33</v>
      </c>
      <c r="L10" s="118"/>
      <c r="M10" s="117" t="s">
        <v>34</v>
      </c>
      <c r="N10" s="118"/>
      <c r="O10" s="117" t="s">
        <v>35</v>
      </c>
      <c r="P10" s="117"/>
      <c r="Q10" s="117"/>
      <c r="R10" s="117"/>
      <c r="S10" s="117"/>
    </row>
    <row r="11" spans="1:19" ht="18" customHeight="1" thickBot="1">
      <c r="C11" s="160"/>
      <c r="D11" s="160"/>
      <c r="E11" s="161"/>
      <c r="F11" s="122"/>
      <c r="G11" s="122"/>
      <c r="H11" s="122"/>
      <c r="I11" s="122"/>
      <c r="K11" s="119"/>
      <c r="L11" s="120"/>
      <c r="M11" s="119"/>
      <c r="N11" s="120"/>
      <c r="O11" s="119"/>
      <c r="P11" s="119"/>
      <c r="Q11" s="119"/>
      <c r="R11" s="119"/>
      <c r="S11" s="119"/>
    </row>
    <row r="12" spans="1:19" ht="18" customHeight="1">
      <c r="C12" s="158" t="s">
        <v>32</v>
      </c>
      <c r="D12" s="158"/>
      <c r="E12" s="159"/>
      <c r="F12" s="143">
        <f ca="1">'개인정보 및 신체계측 입력'!C2</f>
        <v>64</v>
      </c>
      <c r="G12" s="143"/>
      <c r="H12" s="143"/>
      <c r="I12" s="143"/>
      <c r="K12" s="134">
        <f>'개인정보 및 신체계측 입력'!E2</f>
        <v>157.9</v>
      </c>
      <c r="L12" s="135"/>
      <c r="M12" s="128">
        <f>'개인정보 및 신체계측 입력'!G2</f>
        <v>60.9</v>
      </c>
      <c r="N12" s="129"/>
      <c r="O12" s="124" t="s">
        <v>270</v>
      </c>
      <c r="P12" s="118"/>
      <c r="Q12" s="121">
        <f>'개인정보 및 신체계측 입력'!I2</f>
        <v>24.4</v>
      </c>
      <c r="R12" s="121"/>
      <c r="S12" s="121"/>
    </row>
    <row r="13" spans="1:19" ht="18" customHeight="1" thickBot="1">
      <c r="C13" s="163"/>
      <c r="D13" s="163"/>
      <c r="E13" s="164"/>
      <c r="F13" s="144"/>
      <c r="G13" s="144"/>
      <c r="H13" s="144"/>
      <c r="I13" s="144"/>
      <c r="K13" s="136"/>
      <c r="L13" s="137"/>
      <c r="M13" s="130"/>
      <c r="N13" s="131"/>
      <c r="O13" s="125"/>
      <c r="P13" s="126"/>
      <c r="Q13" s="122"/>
      <c r="R13" s="122"/>
      <c r="S13" s="122"/>
    </row>
    <row r="14" spans="1:19" ht="18" customHeight="1">
      <c r="C14" s="160" t="s">
        <v>31</v>
      </c>
      <c r="D14" s="160"/>
      <c r="E14" s="161"/>
      <c r="F14" s="122" t="str">
        <f>MID('DRIs DATA'!B1,28,3)</f>
        <v>하연옥</v>
      </c>
      <c r="G14" s="122"/>
      <c r="H14" s="122"/>
      <c r="I14" s="122"/>
      <c r="K14" s="136"/>
      <c r="L14" s="137"/>
      <c r="M14" s="130"/>
      <c r="N14" s="131"/>
      <c r="O14" s="125"/>
      <c r="P14" s="126"/>
      <c r="Q14" s="122"/>
      <c r="R14" s="122"/>
      <c r="S14" s="122"/>
    </row>
    <row r="15" spans="1:19" ht="18" customHeight="1" thickBot="1">
      <c r="C15" s="163"/>
      <c r="D15" s="163"/>
      <c r="E15" s="164"/>
      <c r="F15" s="123"/>
      <c r="G15" s="123"/>
      <c r="H15" s="123"/>
      <c r="I15" s="123"/>
      <c r="K15" s="138"/>
      <c r="L15" s="139"/>
      <c r="M15" s="132"/>
      <c r="N15" s="133"/>
      <c r="O15" s="127"/>
      <c r="P15" s="120"/>
      <c r="Q15" s="123"/>
      <c r="R15" s="123"/>
      <c r="S15" s="123"/>
    </row>
    <row r="16" spans="1:19" ht="18" customHeight="1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>
      <c r="B19" s="81" t="s">
        <v>41</v>
      </c>
      <c r="C19" s="82"/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82"/>
      <c r="O19" s="82"/>
      <c r="P19" s="82"/>
      <c r="Q19" s="82"/>
      <c r="R19" s="82"/>
      <c r="S19" s="82"/>
      <c r="T19" s="83"/>
    </row>
    <row r="20" spans="2:20" ht="18" customHeight="1" thickBot="1">
      <c r="B20" s="84"/>
      <c r="C20" s="85"/>
      <c r="D20" s="85"/>
      <c r="E20" s="85"/>
      <c r="F20" s="85"/>
      <c r="G20" s="85"/>
      <c r="H20" s="85"/>
      <c r="I20" s="85"/>
      <c r="J20" s="85"/>
      <c r="K20" s="85"/>
      <c r="L20" s="85"/>
      <c r="M20" s="85"/>
      <c r="N20" s="85"/>
      <c r="O20" s="85"/>
      <c r="P20" s="85"/>
      <c r="Q20" s="85"/>
      <c r="R20" s="85"/>
      <c r="S20" s="85"/>
      <c r="T20" s="86"/>
    </row>
    <row r="21" spans="2:20" ht="18" customHeight="1">
      <c r="B21" s="27"/>
      <c r="C21" s="27"/>
      <c r="D21" s="27"/>
      <c r="E21" s="27"/>
      <c r="F21" s="27"/>
      <c r="G21" s="27"/>
      <c r="H21" s="27"/>
      <c r="I21" s="27"/>
    </row>
    <row r="23" spans="2:20" ht="18" customHeight="1">
      <c r="E23" s="8"/>
      <c r="G23" s="7"/>
    </row>
    <row r="24" spans="2:20" ht="18" customHeight="1">
      <c r="G24" s="7"/>
      <c r="H24" s="14"/>
    </row>
    <row r="35" spans="2:20" ht="18" customHeight="1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>
      <c r="B36" s="12"/>
      <c r="C36" s="33" t="s">
        <v>49</v>
      </c>
      <c r="D36" s="149" t="s">
        <v>42</v>
      </c>
      <c r="E36" s="149"/>
      <c r="F36" s="149"/>
      <c r="G36" s="149"/>
      <c r="H36" s="149"/>
      <c r="I36" s="34">
        <f>'DRIs DATA'!F8</f>
        <v>80.8</v>
      </c>
      <c r="J36" s="150" t="s">
        <v>43</v>
      </c>
      <c r="K36" s="150"/>
      <c r="L36" s="150"/>
      <c r="M36" s="150"/>
      <c r="N36" s="35"/>
      <c r="O36" s="148" t="s">
        <v>44</v>
      </c>
      <c r="P36" s="148"/>
      <c r="Q36" s="148"/>
      <c r="R36" s="148"/>
      <c r="S36" s="148"/>
      <c r="T36" s="6"/>
    </row>
    <row r="37" spans="2:20" ht="18" customHeight="1">
      <c r="B37" s="12"/>
      <c r="C37" s="145" t="s">
        <v>181</v>
      </c>
      <c r="D37" s="145"/>
      <c r="E37" s="145"/>
      <c r="F37" s="145"/>
      <c r="G37" s="145"/>
      <c r="H37" s="145"/>
      <c r="I37" s="145"/>
      <c r="J37" s="145"/>
      <c r="K37" s="145"/>
      <c r="L37" s="145"/>
      <c r="M37" s="145"/>
      <c r="N37" s="145"/>
      <c r="O37" s="145"/>
      <c r="P37" s="145"/>
      <c r="Q37" s="145"/>
      <c r="R37" s="145"/>
      <c r="S37" s="145"/>
      <c r="T37" s="6"/>
    </row>
    <row r="38" spans="2:20" ht="18" customHeight="1">
      <c r="B38" s="12"/>
      <c r="C38" s="145"/>
      <c r="D38" s="145"/>
      <c r="E38" s="145"/>
      <c r="F38" s="145"/>
      <c r="G38" s="145"/>
      <c r="H38" s="145"/>
      <c r="I38" s="145"/>
      <c r="J38" s="145"/>
      <c r="K38" s="145"/>
      <c r="L38" s="145"/>
      <c r="M38" s="145"/>
      <c r="N38" s="145"/>
      <c r="O38" s="145"/>
      <c r="P38" s="145"/>
      <c r="Q38" s="145"/>
      <c r="R38" s="145"/>
      <c r="S38" s="145"/>
      <c r="T38" s="6"/>
    </row>
    <row r="39" spans="2:20" ht="18" customHeight="1" thickBot="1">
      <c r="B39" s="12"/>
      <c r="C39" s="146"/>
      <c r="D39" s="146"/>
      <c r="E39" s="146"/>
      <c r="F39" s="146"/>
      <c r="G39" s="146"/>
      <c r="H39" s="146"/>
      <c r="I39" s="146"/>
      <c r="J39" s="146"/>
      <c r="K39" s="146"/>
      <c r="L39" s="146"/>
      <c r="M39" s="146"/>
      <c r="N39" s="146"/>
      <c r="O39" s="146"/>
      <c r="P39" s="146"/>
      <c r="Q39" s="146"/>
      <c r="R39" s="146"/>
      <c r="S39" s="146"/>
      <c r="T39" s="6"/>
    </row>
    <row r="40" spans="2:20" ht="18" customHeight="1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>
      <c r="B41" s="6"/>
      <c r="C41" s="33" t="s">
        <v>46</v>
      </c>
      <c r="D41" s="149" t="s">
        <v>42</v>
      </c>
      <c r="E41" s="149"/>
      <c r="F41" s="149"/>
      <c r="G41" s="149"/>
      <c r="H41" s="149"/>
      <c r="I41" s="34">
        <f>'DRIs DATA'!G8</f>
        <v>6.2</v>
      </c>
      <c r="J41" s="150" t="s">
        <v>43</v>
      </c>
      <c r="K41" s="150"/>
      <c r="L41" s="150"/>
      <c r="M41" s="150"/>
      <c r="N41" s="35"/>
      <c r="O41" s="147" t="s">
        <v>48</v>
      </c>
      <c r="P41" s="147"/>
      <c r="Q41" s="147"/>
      <c r="R41" s="147"/>
      <c r="S41" s="147"/>
      <c r="T41" s="6"/>
    </row>
    <row r="42" spans="2:20" ht="18" customHeight="1">
      <c r="B42" s="6"/>
      <c r="C42" s="90" t="s">
        <v>183</v>
      </c>
      <c r="D42" s="90"/>
      <c r="E42" s="90"/>
      <c r="F42" s="90"/>
      <c r="G42" s="90"/>
      <c r="H42" s="90"/>
      <c r="I42" s="90"/>
      <c r="J42" s="90"/>
      <c r="K42" s="90"/>
      <c r="L42" s="90"/>
      <c r="M42" s="90"/>
      <c r="N42" s="90"/>
      <c r="O42" s="90"/>
      <c r="P42" s="90"/>
      <c r="Q42" s="90"/>
      <c r="R42" s="90"/>
      <c r="S42" s="90"/>
      <c r="T42" s="6"/>
    </row>
    <row r="43" spans="2:20" ht="18" customHeight="1">
      <c r="B43" s="6"/>
      <c r="C43" s="90"/>
      <c r="D43" s="90"/>
      <c r="E43" s="90"/>
      <c r="F43" s="90"/>
      <c r="G43" s="90"/>
      <c r="H43" s="90"/>
      <c r="I43" s="90"/>
      <c r="J43" s="90"/>
      <c r="K43" s="90"/>
      <c r="L43" s="90"/>
      <c r="M43" s="90"/>
      <c r="N43" s="90"/>
      <c r="O43" s="90"/>
      <c r="P43" s="90"/>
      <c r="Q43" s="90"/>
      <c r="R43" s="90"/>
      <c r="S43" s="90"/>
      <c r="T43" s="6"/>
    </row>
    <row r="44" spans="2:20" ht="18" customHeight="1" thickBot="1">
      <c r="B44" s="6"/>
      <c r="C44" s="91"/>
      <c r="D44" s="91"/>
      <c r="E44" s="91"/>
      <c r="F44" s="91"/>
      <c r="G44" s="91"/>
      <c r="H44" s="91"/>
      <c r="I44" s="91"/>
      <c r="J44" s="91"/>
      <c r="K44" s="91"/>
      <c r="L44" s="91"/>
      <c r="M44" s="91"/>
      <c r="N44" s="91"/>
      <c r="O44" s="91"/>
      <c r="P44" s="91"/>
      <c r="Q44" s="91"/>
      <c r="R44" s="91"/>
      <c r="S44" s="91"/>
      <c r="T44" s="6"/>
    </row>
    <row r="45" spans="2:20" ht="18" customHeight="1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>
      <c r="B46" s="6"/>
      <c r="C46" s="33" t="s">
        <v>45</v>
      </c>
      <c r="D46" s="151" t="s">
        <v>42</v>
      </c>
      <c r="E46" s="151"/>
      <c r="F46" s="151"/>
      <c r="G46" s="151"/>
      <c r="H46" s="151"/>
      <c r="I46" s="34">
        <f>'DRIs DATA'!H8</f>
        <v>13</v>
      </c>
      <c r="J46" s="150" t="s">
        <v>43</v>
      </c>
      <c r="K46" s="150"/>
      <c r="L46" s="150"/>
      <c r="M46" s="150"/>
      <c r="N46" s="35"/>
      <c r="O46" s="147" t="s">
        <v>47</v>
      </c>
      <c r="P46" s="147"/>
      <c r="Q46" s="147"/>
      <c r="R46" s="147"/>
      <c r="S46" s="147"/>
      <c r="T46" s="6"/>
    </row>
    <row r="47" spans="2:20" ht="18" customHeight="1">
      <c r="B47" s="6"/>
      <c r="C47" s="90" t="s">
        <v>182</v>
      </c>
      <c r="D47" s="90"/>
      <c r="E47" s="90"/>
      <c r="F47" s="90"/>
      <c r="G47" s="90"/>
      <c r="H47" s="90"/>
      <c r="I47" s="90"/>
      <c r="J47" s="90"/>
      <c r="K47" s="90"/>
      <c r="L47" s="90"/>
      <c r="M47" s="90"/>
      <c r="N47" s="90"/>
      <c r="O47" s="90"/>
      <c r="P47" s="90"/>
      <c r="Q47" s="90"/>
      <c r="R47" s="90"/>
      <c r="S47" s="90"/>
      <c r="T47" s="6"/>
    </row>
    <row r="48" spans="2:20" ht="18" customHeight="1" thickBot="1">
      <c r="B48" s="6"/>
      <c r="C48" s="91"/>
      <c r="D48" s="91"/>
      <c r="E48" s="91"/>
      <c r="F48" s="91"/>
      <c r="G48" s="91"/>
      <c r="H48" s="91"/>
      <c r="I48" s="91"/>
      <c r="J48" s="91"/>
      <c r="K48" s="91"/>
      <c r="L48" s="91"/>
      <c r="M48" s="91"/>
      <c r="N48" s="91"/>
      <c r="O48" s="91"/>
      <c r="P48" s="91"/>
      <c r="Q48" s="91"/>
      <c r="R48" s="91"/>
      <c r="S48" s="91"/>
      <c r="T48" s="6"/>
    </row>
    <row r="49" spans="1:20" ht="18" customHeight="1">
      <c r="B49" s="6"/>
      <c r="T49" s="6"/>
    </row>
    <row r="50" spans="1:20" ht="18" customHeight="1">
      <c r="B50" s="6"/>
      <c r="T50" s="6"/>
    </row>
    <row r="51" spans="1:20" ht="18" customHeight="1">
      <c r="B51" s="6"/>
      <c r="T51" s="6"/>
    </row>
    <row r="52" spans="1:20" ht="18" customHeight="1" thickBot="1">
      <c r="B52" s="6"/>
      <c r="T52" s="6"/>
    </row>
    <row r="53" spans="1:20" ht="18" customHeight="1">
      <c r="B53" s="81" t="s">
        <v>190</v>
      </c>
      <c r="C53" s="82"/>
      <c r="D53" s="82"/>
      <c r="E53" s="82"/>
      <c r="F53" s="82"/>
      <c r="G53" s="82"/>
      <c r="H53" s="82"/>
      <c r="I53" s="82"/>
      <c r="J53" s="82"/>
      <c r="K53" s="82"/>
      <c r="L53" s="82"/>
      <c r="M53" s="82"/>
      <c r="N53" s="82"/>
      <c r="O53" s="82"/>
      <c r="P53" s="82"/>
      <c r="Q53" s="82"/>
      <c r="R53" s="82"/>
      <c r="S53" s="82"/>
      <c r="T53" s="83"/>
    </row>
    <row r="54" spans="1:20" ht="18" customHeight="1" thickBot="1">
      <c r="B54" s="84"/>
      <c r="C54" s="85"/>
      <c r="D54" s="85"/>
      <c r="E54" s="85"/>
      <c r="F54" s="85"/>
      <c r="G54" s="85"/>
      <c r="H54" s="85"/>
      <c r="I54" s="85"/>
      <c r="J54" s="85"/>
      <c r="K54" s="85"/>
      <c r="L54" s="85"/>
      <c r="M54" s="85"/>
      <c r="N54" s="85"/>
      <c r="O54" s="85"/>
      <c r="P54" s="85"/>
      <c r="Q54" s="85"/>
      <c r="R54" s="85"/>
      <c r="S54" s="85"/>
      <c r="T54" s="86"/>
    </row>
    <row r="55" spans="1:20" ht="18" customHeight="1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>
      <c r="A57" s="6"/>
    </row>
    <row r="68" spans="2:21" ht="18" customHeight="1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>
      <c r="B69" s="6"/>
      <c r="C69" s="156" t="s">
        <v>163</v>
      </c>
      <c r="D69" s="156"/>
      <c r="E69" s="156"/>
      <c r="F69" s="156"/>
      <c r="G69" s="156"/>
      <c r="H69" s="149" t="s">
        <v>169</v>
      </c>
      <c r="I69" s="149"/>
      <c r="J69" s="149"/>
      <c r="K69" s="36">
        <f>ROUND('그룹 전체 사용자의 일일 입력'!B6/MAX('그룹 전체 사용자의 일일 입력'!$B$6,'그룹 전체 사용자의 일일 입력'!$C$6,'그룹 전체 사용자의 일일 입력'!$D$6),1)</f>
        <v>1</v>
      </c>
      <c r="L69" s="36" t="s">
        <v>52</v>
      </c>
      <c r="M69" s="36">
        <f>ROUND('그룹 전체 사용자의 일일 입력'!C6/MAX('그룹 전체 사용자의 일일 입력'!$B$6,'그룹 전체 사용자의 일일 입력'!$C$6,'그룹 전체 사용자의 일일 입력'!$D$6),1)</f>
        <v>0.9</v>
      </c>
      <c r="N69" s="36" t="s">
        <v>52</v>
      </c>
      <c r="O69" s="157">
        <f>ROUND('그룹 전체 사용자의 일일 입력'!D6/MAX('그룹 전체 사용자의 일일 입력'!$B$6,'그룹 전체 사용자의 일일 입력'!$C$6,'그룹 전체 사용자의 일일 입력'!$D$6),1)</f>
        <v>0.8</v>
      </c>
      <c r="P69" s="157"/>
      <c r="Q69" s="37" t="s">
        <v>53</v>
      </c>
      <c r="R69" s="35"/>
      <c r="S69" s="35"/>
      <c r="T69" s="6"/>
    </row>
    <row r="70" spans="2:21" ht="18" customHeight="1" thickBot="1">
      <c r="B70" s="6"/>
      <c r="C70" s="91" t="s">
        <v>164</v>
      </c>
      <c r="D70" s="91"/>
      <c r="E70" s="91"/>
      <c r="F70" s="91"/>
      <c r="G70" s="91"/>
      <c r="H70" s="91"/>
      <c r="I70" s="91"/>
      <c r="J70" s="91"/>
      <c r="K70" s="91"/>
      <c r="L70" s="91"/>
      <c r="M70" s="91"/>
      <c r="N70" s="91"/>
      <c r="O70" s="91"/>
      <c r="P70" s="91"/>
      <c r="Q70" s="91"/>
      <c r="R70" s="91"/>
      <c r="S70" s="91"/>
      <c r="T70" s="6"/>
      <c r="U70" s="13"/>
    </row>
    <row r="71" spans="2:21" ht="18" customHeight="1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>
      <c r="B72" s="6"/>
      <c r="C72" s="156" t="s">
        <v>50</v>
      </c>
      <c r="D72" s="156"/>
      <c r="E72" s="156"/>
      <c r="F72" s="156"/>
      <c r="G72" s="156"/>
      <c r="H72" s="38"/>
      <c r="I72" s="149" t="s">
        <v>51</v>
      </c>
      <c r="J72" s="149"/>
      <c r="K72" s="36">
        <f>ROUND('DRIs DATA'!L8,1)</f>
        <v>11.1</v>
      </c>
      <c r="L72" s="36" t="s">
        <v>52</v>
      </c>
      <c r="M72" s="36">
        <f>ROUND('DRIs DATA'!K8,1)</f>
        <v>6.9</v>
      </c>
      <c r="N72" s="150" t="s">
        <v>53</v>
      </c>
      <c r="O72" s="150"/>
      <c r="P72" s="150"/>
      <c r="Q72" s="150"/>
      <c r="R72" s="39"/>
      <c r="S72" s="35"/>
      <c r="T72" s="6"/>
    </row>
    <row r="73" spans="2:21" ht="18" customHeight="1">
      <c r="B73" s="6"/>
      <c r="C73" s="90" t="s">
        <v>180</v>
      </c>
      <c r="D73" s="90"/>
      <c r="E73" s="90"/>
      <c r="F73" s="90"/>
      <c r="G73" s="90"/>
      <c r="H73" s="90"/>
      <c r="I73" s="90"/>
      <c r="J73" s="90"/>
      <c r="K73" s="90"/>
      <c r="L73" s="90"/>
      <c r="M73" s="90"/>
      <c r="N73" s="90"/>
      <c r="O73" s="90"/>
      <c r="P73" s="90"/>
      <c r="Q73" s="90"/>
      <c r="R73" s="90"/>
      <c r="S73" s="90"/>
      <c r="T73" s="6"/>
      <c r="U73" s="13"/>
    </row>
    <row r="74" spans="2:21" ht="18" customHeight="1" thickBot="1">
      <c r="B74" s="6"/>
      <c r="C74" s="91"/>
      <c r="D74" s="91"/>
      <c r="E74" s="91"/>
      <c r="F74" s="91"/>
      <c r="G74" s="91"/>
      <c r="H74" s="91"/>
      <c r="I74" s="91"/>
      <c r="J74" s="91"/>
      <c r="K74" s="91"/>
      <c r="L74" s="91"/>
      <c r="M74" s="91"/>
      <c r="N74" s="91"/>
      <c r="O74" s="91"/>
      <c r="P74" s="91"/>
      <c r="Q74" s="91"/>
      <c r="R74" s="91"/>
      <c r="S74" s="91"/>
      <c r="T74" s="13"/>
      <c r="U74" s="13"/>
    </row>
    <row r="75" spans="2:21" ht="18" customHeight="1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>
      <c r="B76" s="6"/>
      <c r="T76" s="6"/>
    </row>
    <row r="77" spans="2:21" ht="18" customHeight="1">
      <c r="B77" s="81" t="s">
        <v>191</v>
      </c>
      <c r="C77" s="82"/>
      <c r="D77" s="82"/>
      <c r="E77" s="82"/>
      <c r="F77" s="82"/>
      <c r="G77" s="82"/>
      <c r="H77" s="82"/>
      <c r="I77" s="82"/>
      <c r="J77" s="82"/>
      <c r="K77" s="82"/>
      <c r="L77" s="82"/>
      <c r="M77" s="82"/>
      <c r="N77" s="82"/>
      <c r="O77" s="82"/>
      <c r="P77" s="82"/>
      <c r="Q77" s="82"/>
      <c r="R77" s="82"/>
      <c r="S77" s="82"/>
      <c r="T77" s="83"/>
    </row>
    <row r="78" spans="2:21" ht="18" customHeight="1" thickBot="1">
      <c r="B78" s="84"/>
      <c r="C78" s="85"/>
      <c r="D78" s="85"/>
      <c r="E78" s="85"/>
      <c r="F78" s="85"/>
      <c r="G78" s="85"/>
      <c r="H78" s="85"/>
      <c r="I78" s="85"/>
      <c r="J78" s="85"/>
      <c r="K78" s="85"/>
      <c r="L78" s="85"/>
      <c r="M78" s="85"/>
      <c r="N78" s="85"/>
      <c r="O78" s="85"/>
      <c r="P78" s="85"/>
      <c r="Q78" s="85"/>
      <c r="R78" s="85"/>
      <c r="S78" s="85"/>
      <c r="T78" s="86"/>
    </row>
    <row r="79" spans="2:21" ht="18" customHeight="1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>
      <c r="B80" s="92" t="s">
        <v>167</v>
      </c>
      <c r="C80" s="92"/>
      <c r="D80" s="92"/>
      <c r="E80" s="92"/>
      <c r="F80" s="21"/>
      <c r="G80" s="21"/>
      <c r="H80" s="21"/>
      <c r="L80" s="92" t="s">
        <v>171</v>
      </c>
      <c r="M80" s="92"/>
      <c r="N80" s="92"/>
      <c r="O80" s="92"/>
      <c r="P80" s="92"/>
    </row>
    <row r="81" spans="1:21" ht="18" customHeight="1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>
      <c r="A85" s="11"/>
      <c r="U85" s="12"/>
    </row>
    <row r="86" spans="1:21" ht="18" customHeight="1">
      <c r="A86" s="11"/>
      <c r="U86" s="12"/>
    </row>
    <row r="87" spans="1:21" ht="18" customHeight="1">
      <c r="A87" s="11"/>
      <c r="F87" s="11"/>
      <c r="K87" s="11"/>
      <c r="U87" s="12"/>
    </row>
    <row r="88" spans="1:21" ht="18" customHeight="1">
      <c r="C88" s="11"/>
      <c r="D88" s="11"/>
      <c r="E88" s="11"/>
      <c r="F88" s="11"/>
      <c r="H88" s="11"/>
      <c r="I88" s="11"/>
      <c r="J88" s="11"/>
      <c r="K88" s="11"/>
    </row>
    <row r="89" spans="1:21" ht="18" customHeight="1">
      <c r="F89" s="11"/>
      <c r="K89" s="11"/>
    </row>
    <row r="90" spans="1:21" ht="18" customHeight="1">
      <c r="F90" s="11"/>
      <c r="K90" s="11"/>
    </row>
    <row r="91" spans="1:21" ht="18" customHeight="1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>
      <c r="B92" s="11"/>
      <c r="C92" s="11"/>
      <c r="D92" s="11"/>
      <c r="E92" s="11"/>
      <c r="G92" s="11"/>
      <c r="H92" s="11"/>
      <c r="I92" s="11"/>
      <c r="J92" s="11"/>
    </row>
    <row r="93" spans="1:21" ht="18" customHeight="1">
      <c r="B93" s="140" t="s">
        <v>267</v>
      </c>
      <c r="C93" s="141"/>
      <c r="D93" s="141"/>
      <c r="E93" s="141"/>
      <c r="F93" s="141"/>
      <c r="G93" s="141"/>
      <c r="H93" s="141"/>
      <c r="I93" s="141"/>
      <c r="J93" s="142"/>
      <c r="L93" s="140" t="s">
        <v>174</v>
      </c>
      <c r="M93" s="141"/>
      <c r="N93" s="141"/>
      <c r="O93" s="141"/>
      <c r="P93" s="141"/>
      <c r="Q93" s="141"/>
      <c r="R93" s="141"/>
      <c r="S93" s="141"/>
      <c r="T93" s="142"/>
    </row>
    <row r="94" spans="1:21" ht="18" customHeight="1">
      <c r="B94" s="95" t="s">
        <v>170</v>
      </c>
      <c r="C94" s="93"/>
      <c r="D94" s="93"/>
      <c r="E94" s="93"/>
      <c r="F94" s="96">
        <f>ROUND('DRIs DATA'!F16/'DRIs DATA'!C16*100,2)</f>
        <v>59.09</v>
      </c>
      <c r="G94" s="96"/>
      <c r="H94" s="93" t="s">
        <v>166</v>
      </c>
      <c r="I94" s="93"/>
      <c r="J94" s="94"/>
      <c r="L94" s="95" t="s">
        <v>170</v>
      </c>
      <c r="M94" s="93"/>
      <c r="N94" s="93"/>
      <c r="O94" s="93"/>
      <c r="P94" s="93"/>
      <c r="Q94" s="23">
        <f>ROUND('DRIs DATA'!M16/'DRIs DATA'!K16*100,2)</f>
        <v>114.17</v>
      </c>
      <c r="R94" s="93" t="s">
        <v>166</v>
      </c>
      <c r="S94" s="93"/>
      <c r="T94" s="94"/>
    </row>
    <row r="95" spans="1:21" ht="18" customHeight="1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>
      <c r="B96" s="98" t="s">
        <v>179</v>
      </c>
      <c r="C96" s="99"/>
      <c r="D96" s="99"/>
      <c r="E96" s="99"/>
      <c r="F96" s="99"/>
      <c r="G96" s="99"/>
      <c r="H96" s="99"/>
      <c r="I96" s="99"/>
      <c r="J96" s="100"/>
      <c r="L96" s="104" t="s">
        <v>172</v>
      </c>
      <c r="M96" s="105"/>
      <c r="N96" s="105"/>
      <c r="O96" s="105"/>
      <c r="P96" s="105"/>
      <c r="Q96" s="105"/>
      <c r="R96" s="105"/>
      <c r="S96" s="105"/>
      <c r="T96" s="106"/>
    </row>
    <row r="97" spans="2:21" ht="18" customHeight="1">
      <c r="B97" s="98"/>
      <c r="C97" s="99"/>
      <c r="D97" s="99"/>
      <c r="E97" s="99"/>
      <c r="F97" s="99"/>
      <c r="G97" s="99"/>
      <c r="H97" s="99"/>
      <c r="I97" s="99"/>
      <c r="J97" s="100"/>
      <c r="L97" s="104"/>
      <c r="M97" s="105"/>
      <c r="N97" s="105"/>
      <c r="O97" s="105"/>
      <c r="P97" s="105"/>
      <c r="Q97" s="105"/>
      <c r="R97" s="105"/>
      <c r="S97" s="105"/>
      <c r="T97" s="106"/>
    </row>
    <row r="98" spans="2:21" ht="18" customHeight="1">
      <c r="B98" s="98"/>
      <c r="C98" s="99"/>
      <c r="D98" s="99"/>
      <c r="E98" s="99"/>
      <c r="F98" s="99"/>
      <c r="G98" s="99"/>
      <c r="H98" s="99"/>
      <c r="I98" s="99"/>
      <c r="J98" s="100"/>
      <c r="L98" s="104"/>
      <c r="M98" s="105"/>
      <c r="N98" s="105"/>
      <c r="O98" s="105"/>
      <c r="P98" s="105"/>
      <c r="Q98" s="105"/>
      <c r="R98" s="105"/>
      <c r="S98" s="105"/>
      <c r="T98" s="106"/>
    </row>
    <row r="99" spans="2:21" ht="18" customHeight="1">
      <c r="B99" s="98"/>
      <c r="C99" s="99"/>
      <c r="D99" s="99"/>
      <c r="E99" s="99"/>
      <c r="F99" s="99"/>
      <c r="G99" s="99"/>
      <c r="H99" s="99"/>
      <c r="I99" s="99"/>
      <c r="J99" s="100"/>
      <c r="L99" s="104"/>
      <c r="M99" s="105"/>
      <c r="N99" s="105"/>
      <c r="O99" s="105"/>
      <c r="P99" s="105"/>
      <c r="Q99" s="105"/>
      <c r="R99" s="105"/>
      <c r="S99" s="105"/>
      <c r="T99" s="106"/>
    </row>
    <row r="100" spans="2:21" ht="18" customHeight="1">
      <c r="B100" s="98"/>
      <c r="C100" s="99"/>
      <c r="D100" s="99"/>
      <c r="E100" s="99"/>
      <c r="F100" s="99"/>
      <c r="G100" s="99"/>
      <c r="H100" s="99"/>
      <c r="I100" s="99"/>
      <c r="J100" s="100"/>
      <c r="L100" s="104"/>
      <c r="M100" s="105"/>
      <c r="N100" s="105"/>
      <c r="O100" s="105"/>
      <c r="P100" s="105"/>
      <c r="Q100" s="105"/>
      <c r="R100" s="105"/>
      <c r="S100" s="105"/>
      <c r="T100" s="106"/>
      <c r="U100" s="17"/>
    </row>
    <row r="101" spans="2:21" ht="18" customHeight="1" thickBot="1">
      <c r="B101" s="101"/>
      <c r="C101" s="102"/>
      <c r="D101" s="102"/>
      <c r="E101" s="102"/>
      <c r="F101" s="102"/>
      <c r="G101" s="102"/>
      <c r="H101" s="102"/>
      <c r="I101" s="102"/>
      <c r="J101" s="103"/>
      <c r="L101" s="107"/>
      <c r="M101" s="108"/>
      <c r="N101" s="108"/>
      <c r="O101" s="108"/>
      <c r="P101" s="108"/>
      <c r="Q101" s="108"/>
      <c r="R101" s="108"/>
      <c r="S101" s="108"/>
      <c r="T101" s="109"/>
      <c r="U101" s="17"/>
    </row>
    <row r="102" spans="2:21" ht="18" customHeight="1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>
      <c r="B104" s="81" t="s">
        <v>192</v>
      </c>
      <c r="C104" s="82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  <c r="O104" s="82"/>
      <c r="P104" s="82"/>
      <c r="Q104" s="82"/>
      <c r="R104" s="82"/>
      <c r="S104" s="82"/>
      <c r="T104" s="83"/>
    </row>
    <row r="105" spans="2:21" ht="18" customHeight="1" thickBot="1">
      <c r="B105" s="84"/>
      <c r="C105" s="85"/>
      <c r="D105" s="85"/>
      <c r="E105" s="85"/>
      <c r="F105" s="85"/>
      <c r="G105" s="85"/>
      <c r="H105" s="85"/>
      <c r="I105" s="85"/>
      <c r="J105" s="85"/>
      <c r="K105" s="85"/>
      <c r="L105" s="85"/>
      <c r="M105" s="85"/>
      <c r="N105" s="85"/>
      <c r="O105" s="85"/>
      <c r="P105" s="85"/>
      <c r="Q105" s="85"/>
      <c r="R105" s="85"/>
      <c r="S105" s="85"/>
      <c r="T105" s="86"/>
    </row>
    <row r="106" spans="2:21" ht="18" customHeight="1">
      <c r="C106" s="31"/>
      <c r="D106" s="31"/>
      <c r="E106" s="31"/>
      <c r="F106" s="31"/>
      <c r="G106" s="31"/>
      <c r="H106" s="31"/>
      <c r="I106" s="31"/>
    </row>
    <row r="107" spans="2:21" ht="18" customHeight="1">
      <c r="B107" s="92" t="s">
        <v>168</v>
      </c>
      <c r="C107" s="92"/>
      <c r="D107" s="92"/>
      <c r="E107" s="92"/>
      <c r="F107" s="6"/>
      <c r="G107" s="6"/>
      <c r="H107" s="6"/>
      <c r="I107" s="6"/>
      <c r="L107" s="92" t="s">
        <v>269</v>
      </c>
      <c r="M107" s="92"/>
      <c r="N107" s="92"/>
      <c r="O107" s="92"/>
      <c r="P107" s="92"/>
      <c r="Q107" s="6"/>
      <c r="R107" s="6"/>
    </row>
    <row r="115" spans="2:20" ht="18" customHeight="1">
      <c r="G115" s="11"/>
      <c r="Q115" s="11"/>
    </row>
    <row r="116" spans="2:20" ht="18" customHeight="1">
      <c r="G116" s="11"/>
      <c r="Q116" s="11"/>
    </row>
    <row r="117" spans="2:20" ht="18" customHeight="1">
      <c r="G117" s="11"/>
      <c r="Q117" s="11"/>
    </row>
    <row r="118" spans="2:20" ht="18" customHeight="1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>
      <c r="G119" s="11"/>
      <c r="Q119" s="11"/>
    </row>
    <row r="120" spans="2:20" ht="18" customHeight="1">
      <c r="B120" s="87" t="s">
        <v>263</v>
      </c>
      <c r="C120" s="88"/>
      <c r="D120" s="88"/>
      <c r="E120" s="88"/>
      <c r="F120" s="88"/>
      <c r="G120" s="88"/>
      <c r="H120" s="88"/>
      <c r="I120" s="88"/>
      <c r="J120" s="89"/>
      <c r="L120" s="87" t="s">
        <v>264</v>
      </c>
      <c r="M120" s="88"/>
      <c r="N120" s="88"/>
      <c r="O120" s="88"/>
      <c r="P120" s="88"/>
      <c r="Q120" s="88"/>
      <c r="R120" s="88"/>
      <c r="S120" s="88"/>
      <c r="T120" s="89"/>
    </row>
    <row r="121" spans="2:20" ht="18" customHeight="1">
      <c r="B121" s="43" t="s">
        <v>170</v>
      </c>
      <c r="C121" s="16"/>
      <c r="D121" s="16"/>
      <c r="E121" s="15"/>
      <c r="F121" s="96">
        <f>ROUND('DRIs DATA'!F26/'DRIs DATA'!C26*100,2)</f>
        <v>90.8</v>
      </c>
      <c r="G121" s="96"/>
      <c r="H121" s="93" t="s">
        <v>165</v>
      </c>
      <c r="I121" s="93"/>
      <c r="J121" s="94"/>
      <c r="L121" s="42" t="s">
        <v>170</v>
      </c>
      <c r="M121" s="20"/>
      <c r="N121" s="20"/>
      <c r="O121" s="23"/>
      <c r="P121" s="6"/>
      <c r="Q121" s="58">
        <f>ROUND('DRIs DATA'!AH26/'DRIs DATA'!AE26*100,2)</f>
        <v>86.67</v>
      </c>
      <c r="R121" s="93" t="s">
        <v>165</v>
      </c>
      <c r="S121" s="93"/>
      <c r="T121" s="94"/>
    </row>
    <row r="122" spans="2:20" ht="18" customHeight="1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>
      <c r="B123" s="110" t="s">
        <v>173</v>
      </c>
      <c r="C123" s="111"/>
      <c r="D123" s="111"/>
      <c r="E123" s="111"/>
      <c r="F123" s="111"/>
      <c r="G123" s="111"/>
      <c r="H123" s="111"/>
      <c r="I123" s="111"/>
      <c r="J123" s="112"/>
      <c r="L123" s="110" t="s">
        <v>268</v>
      </c>
      <c r="M123" s="111"/>
      <c r="N123" s="111"/>
      <c r="O123" s="111"/>
      <c r="P123" s="111"/>
      <c r="Q123" s="111"/>
      <c r="R123" s="111"/>
      <c r="S123" s="111"/>
      <c r="T123" s="112"/>
    </row>
    <row r="124" spans="2:20" ht="18" customHeight="1">
      <c r="B124" s="110"/>
      <c r="C124" s="111"/>
      <c r="D124" s="111"/>
      <c r="E124" s="111"/>
      <c r="F124" s="111"/>
      <c r="G124" s="111"/>
      <c r="H124" s="111"/>
      <c r="I124" s="111"/>
      <c r="J124" s="112"/>
      <c r="L124" s="110"/>
      <c r="M124" s="111"/>
      <c r="N124" s="111"/>
      <c r="O124" s="111"/>
      <c r="P124" s="111"/>
      <c r="Q124" s="111"/>
      <c r="R124" s="111"/>
      <c r="S124" s="111"/>
      <c r="T124" s="112"/>
    </row>
    <row r="125" spans="2:20" ht="18" customHeight="1">
      <c r="B125" s="110"/>
      <c r="C125" s="111"/>
      <c r="D125" s="111"/>
      <c r="E125" s="111"/>
      <c r="F125" s="111"/>
      <c r="G125" s="111"/>
      <c r="H125" s="111"/>
      <c r="I125" s="111"/>
      <c r="J125" s="112"/>
      <c r="L125" s="110"/>
      <c r="M125" s="111"/>
      <c r="N125" s="111"/>
      <c r="O125" s="111"/>
      <c r="P125" s="111"/>
      <c r="Q125" s="111"/>
      <c r="R125" s="111"/>
      <c r="S125" s="111"/>
      <c r="T125" s="112"/>
    </row>
    <row r="126" spans="2:20" ht="18" customHeight="1">
      <c r="B126" s="110"/>
      <c r="C126" s="111"/>
      <c r="D126" s="111"/>
      <c r="E126" s="111"/>
      <c r="F126" s="111"/>
      <c r="G126" s="111"/>
      <c r="H126" s="111"/>
      <c r="I126" s="111"/>
      <c r="J126" s="112"/>
      <c r="L126" s="110"/>
      <c r="M126" s="111"/>
      <c r="N126" s="111"/>
      <c r="O126" s="111"/>
      <c r="P126" s="111"/>
      <c r="Q126" s="111"/>
      <c r="R126" s="111"/>
      <c r="S126" s="111"/>
      <c r="T126" s="112"/>
    </row>
    <row r="127" spans="2:20" ht="18" customHeight="1">
      <c r="B127" s="110"/>
      <c r="C127" s="111"/>
      <c r="D127" s="111"/>
      <c r="E127" s="111"/>
      <c r="F127" s="111"/>
      <c r="G127" s="111"/>
      <c r="H127" s="111"/>
      <c r="I127" s="111"/>
      <c r="J127" s="112"/>
      <c r="L127" s="110"/>
      <c r="M127" s="111"/>
      <c r="N127" s="111"/>
      <c r="O127" s="111"/>
      <c r="P127" s="111"/>
      <c r="Q127" s="111"/>
      <c r="R127" s="111"/>
      <c r="S127" s="111"/>
      <c r="T127" s="112"/>
    </row>
    <row r="128" spans="2:20" ht="15.75" thickBot="1">
      <c r="B128" s="113"/>
      <c r="C128" s="114"/>
      <c r="D128" s="114"/>
      <c r="E128" s="114"/>
      <c r="F128" s="114"/>
      <c r="G128" s="114"/>
      <c r="H128" s="114"/>
      <c r="I128" s="114"/>
      <c r="J128" s="115"/>
      <c r="L128" s="113"/>
      <c r="M128" s="114"/>
      <c r="N128" s="114"/>
      <c r="O128" s="114"/>
      <c r="P128" s="114"/>
      <c r="Q128" s="114"/>
      <c r="R128" s="114"/>
      <c r="S128" s="114"/>
      <c r="T128" s="115"/>
    </row>
    <row r="129" spans="2:21" ht="18" customHeight="1" thickBot="1">
      <c r="C129" s="19"/>
      <c r="D129" s="19"/>
      <c r="E129" s="19"/>
      <c r="F129" s="19"/>
      <c r="G129" s="19"/>
      <c r="H129" s="19"/>
    </row>
    <row r="130" spans="2:21" ht="18" customHeight="1">
      <c r="B130" s="81" t="s">
        <v>261</v>
      </c>
      <c r="C130" s="82"/>
      <c r="D130" s="82"/>
      <c r="E130" s="82"/>
      <c r="F130" s="82"/>
      <c r="G130" s="82"/>
      <c r="H130" s="82"/>
      <c r="I130" s="82"/>
      <c r="J130" s="82"/>
      <c r="K130" s="82"/>
      <c r="L130" s="82"/>
      <c r="M130" s="83"/>
      <c r="N130" s="57"/>
      <c r="O130" s="81" t="s">
        <v>262</v>
      </c>
      <c r="P130" s="82"/>
      <c r="Q130" s="82"/>
      <c r="R130" s="82"/>
      <c r="S130" s="82"/>
      <c r="T130" s="83"/>
    </row>
    <row r="131" spans="2:21" ht="18" customHeight="1" thickBot="1">
      <c r="B131" s="84"/>
      <c r="C131" s="85"/>
      <c r="D131" s="85"/>
      <c r="E131" s="85"/>
      <c r="F131" s="85"/>
      <c r="G131" s="85"/>
      <c r="H131" s="85"/>
      <c r="I131" s="85"/>
      <c r="J131" s="85"/>
      <c r="K131" s="85"/>
      <c r="L131" s="85"/>
      <c r="M131" s="86"/>
      <c r="N131" s="57"/>
      <c r="O131" s="84"/>
      <c r="P131" s="85"/>
      <c r="Q131" s="85"/>
      <c r="R131" s="85"/>
      <c r="S131" s="85"/>
      <c r="T131" s="86"/>
    </row>
    <row r="132" spans="2:21" ht="18" customHeight="1">
      <c r="P132" s="19"/>
      <c r="Q132" s="19"/>
      <c r="R132" s="19"/>
      <c r="U132"/>
    </row>
    <row r="133" spans="2:21" ht="18" customHeight="1">
      <c r="P133" s="19"/>
      <c r="Q133" s="19"/>
      <c r="R133" s="19"/>
      <c r="S133" s="19"/>
      <c r="T133" s="19"/>
      <c r="U133"/>
    </row>
    <row r="134" spans="2:21" ht="18" customHeight="1">
      <c r="P134" s="19"/>
      <c r="Q134" s="19"/>
      <c r="R134" s="19"/>
      <c r="S134" s="19"/>
      <c r="T134" s="19"/>
      <c r="U134"/>
    </row>
    <row r="135" spans="2:21" ht="18" customHeight="1">
      <c r="U135"/>
    </row>
    <row r="136" spans="2:21" ht="18" customHeight="1">
      <c r="U136"/>
    </row>
    <row r="137" spans="2:21" ht="18" customHeight="1">
      <c r="B137" s="11"/>
      <c r="D137" s="11"/>
      <c r="E137" s="11"/>
      <c r="F137" s="11"/>
      <c r="G137" s="11"/>
      <c r="S137" t="s">
        <v>259</v>
      </c>
      <c r="U137"/>
    </row>
    <row r="138" spans="2:21" ht="18" customHeight="1">
      <c r="B138" s="11"/>
      <c r="D138" s="11"/>
      <c r="E138" s="11"/>
      <c r="F138" s="11"/>
      <c r="G138" s="11"/>
      <c r="U138"/>
    </row>
    <row r="139" spans="2:21" ht="18" customHeight="1">
      <c r="B139" s="11"/>
      <c r="E139" s="11"/>
      <c r="F139" s="11"/>
      <c r="G139" s="11"/>
      <c r="U139"/>
    </row>
    <row r="140" spans="2:21" ht="18" customHeight="1">
      <c r="B140" s="11"/>
      <c r="E140" s="11"/>
      <c r="F140" s="11"/>
      <c r="G140" s="11"/>
      <c r="S140" t="s">
        <v>260</v>
      </c>
      <c r="U140"/>
    </row>
    <row r="141" spans="2:21" ht="18" customHeight="1">
      <c r="U141"/>
    </row>
    <row r="142" spans="2:21" ht="18" customHeight="1">
      <c r="U142"/>
    </row>
    <row r="143" spans="2:21" ht="18" customHeight="1">
      <c r="S143" t="s">
        <v>259</v>
      </c>
      <c r="U143"/>
    </row>
    <row r="144" spans="2:21" ht="18" customHeight="1">
      <c r="D144" s="11"/>
      <c r="G144" s="11"/>
      <c r="U144"/>
    </row>
    <row r="145" spans="2:21" ht="18" customHeight="1">
      <c r="H145" s="11"/>
      <c r="U145"/>
    </row>
    <row r="146" spans="2:21" ht="18" customHeight="1">
      <c r="D146" s="11"/>
      <c r="E146" s="11"/>
      <c r="F146" s="11"/>
      <c r="G146" s="11"/>
      <c r="S146" t="s">
        <v>259</v>
      </c>
      <c r="U146"/>
    </row>
    <row r="147" spans="2:21" ht="18" customHeight="1">
      <c r="D147" s="11"/>
      <c r="E147" s="11"/>
      <c r="F147" s="11"/>
      <c r="G147" s="11"/>
      <c r="H147" s="11"/>
      <c r="U147"/>
    </row>
    <row r="148" spans="2:21" ht="18" customHeight="1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>
      <c r="H149" s="11"/>
      <c r="I149" s="11"/>
      <c r="J149" s="11"/>
      <c r="K149" s="11"/>
      <c r="U149"/>
    </row>
    <row r="150" spans="2:21" ht="18" customHeight="1">
      <c r="P150" s="11"/>
      <c r="Q150" s="11"/>
      <c r="R150" s="11"/>
      <c r="S150" s="11"/>
      <c r="T150" s="11"/>
      <c r="U150"/>
    </row>
    <row r="151" spans="2:21" ht="18" customHeight="1">
      <c r="P151" s="11"/>
      <c r="Q151" s="11"/>
      <c r="R151" s="11"/>
      <c r="S151" s="11"/>
      <c r="T151" s="11"/>
      <c r="U151"/>
    </row>
    <row r="153" spans="2:21" ht="18" customHeight="1">
      <c r="B153" s="17"/>
    </row>
    <row r="154" spans="2:21" ht="18" customHeight="1" thickBot="1">
      <c r="B154" s="17"/>
    </row>
    <row r="155" spans="2:21" ht="18" customHeight="1">
      <c r="B155" s="81" t="s">
        <v>193</v>
      </c>
      <c r="C155" s="82"/>
      <c r="D155" s="82"/>
      <c r="E155" s="82"/>
      <c r="F155" s="82"/>
      <c r="G155" s="82"/>
      <c r="H155" s="82"/>
      <c r="I155" s="82"/>
      <c r="J155" s="82"/>
      <c r="K155" s="82"/>
      <c r="L155" s="82"/>
      <c r="M155" s="82"/>
      <c r="N155" s="82"/>
      <c r="O155" s="82"/>
      <c r="P155" s="82"/>
      <c r="Q155" s="82"/>
      <c r="R155" s="82"/>
      <c r="S155" s="82"/>
      <c r="T155" s="83"/>
    </row>
    <row r="156" spans="2:21" ht="18" customHeight="1" thickBot="1">
      <c r="B156" s="84"/>
      <c r="C156" s="85"/>
      <c r="D156" s="85"/>
      <c r="E156" s="85"/>
      <c r="F156" s="85"/>
      <c r="G156" s="85"/>
      <c r="H156" s="85"/>
      <c r="I156" s="85"/>
      <c r="J156" s="85"/>
      <c r="K156" s="85"/>
      <c r="L156" s="85"/>
      <c r="M156" s="85"/>
      <c r="N156" s="85"/>
      <c r="O156" s="85"/>
      <c r="P156" s="85"/>
      <c r="Q156" s="85"/>
      <c r="R156" s="85"/>
      <c r="S156" s="85"/>
      <c r="T156" s="86"/>
    </row>
    <row r="157" spans="2:21" ht="18" customHeight="1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>
      <c r="B158" s="92" t="s">
        <v>176</v>
      </c>
      <c r="C158" s="92"/>
      <c r="D158" s="92"/>
      <c r="E158" s="6"/>
      <c r="F158" s="6"/>
      <c r="G158" s="6"/>
      <c r="H158" s="6"/>
      <c r="I158" s="6"/>
      <c r="L158" s="92" t="s">
        <v>177</v>
      </c>
      <c r="M158" s="92"/>
      <c r="N158" s="92"/>
      <c r="O158" s="6"/>
      <c r="P158" s="6"/>
      <c r="Q158" s="6"/>
      <c r="R158" s="6"/>
      <c r="S158" s="6"/>
    </row>
    <row r="159" spans="2:21" ht="18" customHeight="1">
      <c r="S159" s="6"/>
    </row>
    <row r="160" spans="2:21" ht="18" customHeight="1">
      <c r="S160" s="6"/>
    </row>
    <row r="161" spans="2:19" ht="18" customHeight="1">
      <c r="S161" s="6"/>
    </row>
    <row r="162" spans="2:19" ht="18" customHeight="1">
      <c r="S162" s="6"/>
    </row>
    <row r="163" spans="2:19" ht="18" customHeight="1">
      <c r="S163" s="6"/>
    </row>
    <row r="164" spans="2:19" ht="18" customHeight="1">
      <c r="S164" s="6"/>
    </row>
    <row r="165" spans="2:19" ht="18" customHeight="1">
      <c r="S165" s="6"/>
    </row>
    <row r="166" spans="2:19" ht="18" customHeight="1">
      <c r="G166" s="11"/>
      <c r="Q166" s="11"/>
      <c r="S166" s="6"/>
    </row>
    <row r="167" spans="2:19" ht="18" customHeight="1">
      <c r="G167" s="11"/>
      <c r="Q167" s="11"/>
      <c r="S167" s="6"/>
    </row>
    <row r="168" spans="2:19" ht="18" customHeight="1">
      <c r="G168" s="11"/>
      <c r="Q168" s="11"/>
      <c r="S168" s="6"/>
    </row>
    <row r="169" spans="2:19" ht="18" customHeight="1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>
      <c r="G170" s="11"/>
      <c r="Q170" s="11"/>
      <c r="S170" s="6"/>
    </row>
    <row r="171" spans="2:19" ht="18" customHeight="1">
      <c r="B171" s="87" t="s">
        <v>265</v>
      </c>
      <c r="C171" s="88"/>
      <c r="D171" s="88"/>
      <c r="E171" s="88"/>
      <c r="F171" s="88"/>
      <c r="G171" s="88"/>
      <c r="H171" s="88"/>
      <c r="I171" s="88"/>
      <c r="J171" s="89"/>
      <c r="L171" s="87" t="s">
        <v>175</v>
      </c>
      <c r="M171" s="88"/>
      <c r="N171" s="88"/>
      <c r="O171" s="88"/>
      <c r="P171" s="88"/>
      <c r="Q171" s="88"/>
      <c r="R171" s="88"/>
      <c r="S171" s="89"/>
    </row>
    <row r="172" spans="2:19" ht="18" customHeight="1">
      <c r="B172" s="42" t="s">
        <v>170</v>
      </c>
      <c r="C172" s="20"/>
      <c r="D172" s="20"/>
      <c r="E172" s="6"/>
      <c r="F172" s="96">
        <f>ROUND('DRIs DATA'!F36/'DRIs DATA'!C36*100,2)</f>
        <v>55.24</v>
      </c>
      <c r="G172" s="96"/>
      <c r="H172" s="20" t="s">
        <v>165</v>
      </c>
      <c r="I172" s="20"/>
      <c r="J172" s="41"/>
      <c r="L172" s="42" t="s">
        <v>170</v>
      </c>
      <c r="M172" s="20"/>
      <c r="N172" s="20"/>
      <c r="O172" s="6"/>
      <c r="P172" s="6"/>
      <c r="Q172" s="23">
        <f>ROUND('DRIs DATA'!T36/'DRIs DATA'!R36*100,2)</f>
        <v>305.76</v>
      </c>
      <c r="R172" s="20" t="s">
        <v>165</v>
      </c>
      <c r="S172" s="41"/>
    </row>
    <row r="173" spans="2:19" ht="18" customHeight="1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>
      <c r="B174" s="110" t="s">
        <v>184</v>
      </c>
      <c r="C174" s="111"/>
      <c r="D174" s="111"/>
      <c r="E174" s="111"/>
      <c r="F174" s="111"/>
      <c r="G174" s="111"/>
      <c r="H174" s="111"/>
      <c r="I174" s="111"/>
      <c r="J174" s="112"/>
      <c r="L174" s="110" t="s">
        <v>186</v>
      </c>
      <c r="M174" s="111"/>
      <c r="N174" s="111"/>
      <c r="O174" s="111"/>
      <c r="P174" s="111"/>
      <c r="Q174" s="111"/>
      <c r="R174" s="111"/>
      <c r="S174" s="112"/>
    </row>
    <row r="175" spans="2:19" ht="18" customHeight="1">
      <c r="B175" s="110"/>
      <c r="C175" s="111"/>
      <c r="D175" s="111"/>
      <c r="E175" s="111"/>
      <c r="F175" s="111"/>
      <c r="G175" s="111"/>
      <c r="H175" s="111"/>
      <c r="I175" s="111"/>
      <c r="J175" s="112"/>
      <c r="L175" s="110"/>
      <c r="M175" s="111"/>
      <c r="N175" s="111"/>
      <c r="O175" s="111"/>
      <c r="P175" s="111"/>
      <c r="Q175" s="111"/>
      <c r="R175" s="111"/>
      <c r="S175" s="112"/>
    </row>
    <row r="176" spans="2:19" ht="18" customHeight="1">
      <c r="B176" s="110"/>
      <c r="C176" s="111"/>
      <c r="D176" s="111"/>
      <c r="E176" s="111"/>
      <c r="F176" s="111"/>
      <c r="G176" s="111"/>
      <c r="H176" s="111"/>
      <c r="I176" s="111"/>
      <c r="J176" s="112"/>
      <c r="L176" s="110"/>
      <c r="M176" s="111"/>
      <c r="N176" s="111"/>
      <c r="O176" s="111"/>
      <c r="P176" s="111"/>
      <c r="Q176" s="111"/>
      <c r="R176" s="111"/>
      <c r="S176" s="112"/>
    </row>
    <row r="177" spans="2:19" ht="18" customHeight="1">
      <c r="B177" s="110"/>
      <c r="C177" s="111"/>
      <c r="D177" s="111"/>
      <c r="E177" s="111"/>
      <c r="F177" s="111"/>
      <c r="G177" s="111"/>
      <c r="H177" s="111"/>
      <c r="I177" s="111"/>
      <c r="J177" s="112"/>
      <c r="L177" s="110"/>
      <c r="M177" s="111"/>
      <c r="N177" s="111"/>
      <c r="O177" s="111"/>
      <c r="P177" s="111"/>
      <c r="Q177" s="111"/>
      <c r="R177" s="111"/>
      <c r="S177" s="112"/>
    </row>
    <row r="178" spans="2:19" ht="18" customHeight="1">
      <c r="B178" s="110"/>
      <c r="C178" s="111"/>
      <c r="D178" s="111"/>
      <c r="E178" s="111"/>
      <c r="F178" s="111"/>
      <c r="G178" s="111"/>
      <c r="H178" s="111"/>
      <c r="I178" s="111"/>
      <c r="J178" s="112"/>
      <c r="L178" s="110"/>
      <c r="M178" s="111"/>
      <c r="N178" s="111"/>
      <c r="O178" s="111"/>
      <c r="P178" s="111"/>
      <c r="Q178" s="111"/>
      <c r="R178" s="111"/>
      <c r="S178" s="112"/>
    </row>
    <row r="179" spans="2:19" ht="18" customHeight="1">
      <c r="B179" s="110"/>
      <c r="C179" s="111"/>
      <c r="D179" s="111"/>
      <c r="E179" s="111"/>
      <c r="F179" s="111"/>
      <c r="G179" s="111"/>
      <c r="H179" s="111"/>
      <c r="I179" s="111"/>
      <c r="J179" s="112"/>
      <c r="L179" s="110"/>
      <c r="M179" s="111"/>
      <c r="N179" s="111"/>
      <c r="O179" s="111"/>
      <c r="P179" s="111"/>
      <c r="Q179" s="111"/>
      <c r="R179" s="111"/>
      <c r="S179" s="112"/>
    </row>
    <row r="180" spans="2:19" ht="18" customHeight="1" thickBot="1">
      <c r="B180" s="113"/>
      <c r="C180" s="114"/>
      <c r="D180" s="114"/>
      <c r="E180" s="114"/>
      <c r="F180" s="114"/>
      <c r="G180" s="114"/>
      <c r="H180" s="114"/>
      <c r="I180" s="114"/>
      <c r="J180" s="115"/>
      <c r="L180" s="110"/>
      <c r="M180" s="111"/>
      <c r="N180" s="111"/>
      <c r="O180" s="111"/>
      <c r="P180" s="111"/>
      <c r="Q180" s="111"/>
      <c r="R180" s="111"/>
      <c r="S180" s="112"/>
    </row>
    <row r="181" spans="2:19" ht="18" customHeight="1">
      <c r="B181" s="19"/>
      <c r="C181" s="19"/>
      <c r="D181" s="19"/>
      <c r="E181" s="19"/>
      <c r="F181" s="19"/>
      <c r="G181" s="19"/>
      <c r="H181" s="19"/>
      <c r="I181" s="19"/>
      <c r="L181" s="110"/>
      <c r="M181" s="111"/>
      <c r="N181" s="111"/>
      <c r="O181" s="111"/>
      <c r="P181" s="111"/>
      <c r="Q181" s="111"/>
      <c r="R181" s="111"/>
      <c r="S181" s="112"/>
    </row>
    <row r="182" spans="2:19" ht="18" customHeight="1" thickBot="1">
      <c r="L182" s="113"/>
      <c r="M182" s="114"/>
      <c r="N182" s="114"/>
      <c r="O182" s="114"/>
      <c r="P182" s="114"/>
      <c r="Q182" s="114"/>
      <c r="R182" s="114"/>
      <c r="S182" s="115"/>
    </row>
    <row r="183" spans="2:19" ht="18" customHeight="1">
      <c r="B183" s="92" t="s">
        <v>178</v>
      </c>
      <c r="C183" s="92"/>
      <c r="D183" s="92"/>
      <c r="E183" s="6"/>
      <c r="F183" s="6"/>
      <c r="G183" s="6"/>
      <c r="H183" s="6"/>
      <c r="S183" s="6"/>
    </row>
    <row r="184" spans="2:19" ht="18" customHeight="1">
      <c r="S184" s="6"/>
    </row>
    <row r="185" spans="2:19" ht="18" customHeight="1">
      <c r="M185" s="11"/>
      <c r="N185" s="11"/>
      <c r="O185" s="11"/>
      <c r="P185" s="11"/>
      <c r="Q185" s="11"/>
      <c r="R185" s="11"/>
      <c r="S185" s="6"/>
    </row>
    <row r="186" spans="2:19" ht="18" customHeight="1">
      <c r="M186" s="11"/>
      <c r="N186" s="11"/>
      <c r="O186" s="11"/>
      <c r="P186" s="11"/>
      <c r="Q186" s="11"/>
      <c r="R186" s="11"/>
      <c r="S186" s="6"/>
    </row>
    <row r="187" spans="2:19" ht="18" customHeight="1">
      <c r="M187" s="11"/>
      <c r="N187" s="11"/>
      <c r="O187" s="11"/>
      <c r="P187" s="11"/>
      <c r="Q187" s="11"/>
      <c r="R187" s="11"/>
      <c r="S187" s="6"/>
    </row>
    <row r="188" spans="2:19" ht="18" customHeight="1">
      <c r="M188" s="11"/>
      <c r="N188" s="11"/>
      <c r="O188" s="11"/>
      <c r="P188" s="11"/>
      <c r="Q188" s="11"/>
      <c r="R188" s="11"/>
      <c r="S188" s="6"/>
    </row>
    <row r="189" spans="2:19" ht="18" customHeight="1">
      <c r="S189" s="6"/>
    </row>
    <row r="190" spans="2:19" ht="18" customHeight="1">
      <c r="S190" s="6"/>
    </row>
    <row r="191" spans="2:19" ht="18" customHeight="1">
      <c r="G191" s="11"/>
      <c r="S191" s="6"/>
    </row>
    <row r="192" spans="2:19" ht="18" customHeight="1">
      <c r="G192" s="11"/>
      <c r="S192" s="6"/>
    </row>
    <row r="193" spans="2:20" ht="18" customHeight="1">
      <c r="G193" s="11"/>
      <c r="S193" s="6"/>
    </row>
    <row r="194" spans="2:20" ht="18" customHeight="1">
      <c r="D194" s="11"/>
      <c r="E194" s="11"/>
      <c r="F194" s="11"/>
      <c r="G194" s="11"/>
      <c r="S194" s="6"/>
    </row>
    <row r="195" spans="2:20" ht="18" customHeight="1" thickBot="1">
      <c r="G195" s="11"/>
      <c r="S195" s="6"/>
    </row>
    <row r="196" spans="2:20" ht="18" customHeight="1">
      <c r="B196" s="87" t="s">
        <v>266</v>
      </c>
      <c r="C196" s="88"/>
      <c r="D196" s="88"/>
      <c r="E196" s="88"/>
      <c r="F196" s="88"/>
      <c r="G196" s="88"/>
      <c r="H196" s="88"/>
      <c r="I196" s="88"/>
      <c r="J196" s="89"/>
      <c r="S196" s="6"/>
    </row>
    <row r="197" spans="2:20" ht="18" customHeight="1">
      <c r="B197" s="42" t="s">
        <v>170</v>
      </c>
      <c r="C197" s="20"/>
      <c r="D197" s="20"/>
      <c r="E197" s="6"/>
      <c r="F197" s="96">
        <f>ROUND('DRIs DATA'!F46/'DRIs DATA'!C46*100,2)</f>
        <v>114</v>
      </c>
      <c r="G197" s="96"/>
      <c r="H197" s="20" t="s">
        <v>165</v>
      </c>
      <c r="I197" s="12"/>
      <c r="J197" s="41"/>
      <c r="S197" s="6"/>
    </row>
    <row r="198" spans="2:20" ht="18" customHeight="1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>
      <c r="B199" s="110" t="s">
        <v>185</v>
      </c>
      <c r="C199" s="111"/>
      <c r="D199" s="111"/>
      <c r="E199" s="111"/>
      <c r="F199" s="111"/>
      <c r="G199" s="111"/>
      <c r="H199" s="111"/>
      <c r="I199" s="111"/>
      <c r="J199" s="112"/>
      <c r="S199" s="6"/>
    </row>
    <row r="200" spans="2:20" ht="18" customHeight="1">
      <c r="B200" s="110"/>
      <c r="C200" s="111"/>
      <c r="D200" s="111"/>
      <c r="E200" s="111"/>
      <c r="F200" s="111"/>
      <c r="G200" s="111"/>
      <c r="H200" s="111"/>
      <c r="I200" s="111"/>
      <c r="J200" s="112"/>
      <c r="S200" s="6"/>
    </row>
    <row r="201" spans="2:20" ht="18" customHeight="1">
      <c r="B201" s="110"/>
      <c r="C201" s="111"/>
      <c r="D201" s="111"/>
      <c r="E201" s="111"/>
      <c r="F201" s="111"/>
      <c r="G201" s="111"/>
      <c r="H201" s="111"/>
      <c r="I201" s="111"/>
      <c r="J201" s="112"/>
      <c r="S201" s="6"/>
    </row>
    <row r="202" spans="2:20" ht="18" customHeight="1">
      <c r="B202" s="110"/>
      <c r="C202" s="111"/>
      <c r="D202" s="111"/>
      <c r="E202" s="111"/>
      <c r="F202" s="111"/>
      <c r="G202" s="111"/>
      <c r="H202" s="111"/>
      <c r="I202" s="111"/>
      <c r="J202" s="112"/>
      <c r="S202" s="6"/>
    </row>
    <row r="203" spans="2:20" ht="18" customHeight="1">
      <c r="B203" s="110"/>
      <c r="C203" s="111"/>
      <c r="D203" s="111"/>
      <c r="E203" s="111"/>
      <c r="F203" s="111"/>
      <c r="G203" s="111"/>
      <c r="H203" s="111"/>
      <c r="I203" s="111"/>
      <c r="J203" s="112"/>
      <c r="S203" s="6"/>
    </row>
    <row r="204" spans="2:20" ht="18" customHeight="1" thickBot="1">
      <c r="B204" s="113"/>
      <c r="C204" s="114"/>
      <c r="D204" s="114"/>
      <c r="E204" s="114"/>
      <c r="F204" s="114"/>
      <c r="G204" s="114"/>
      <c r="H204" s="114"/>
      <c r="I204" s="114"/>
      <c r="J204" s="115"/>
      <c r="S204" s="6"/>
    </row>
    <row r="205" spans="2:20" ht="18" customHeight="1" thickBot="1">
      <c r="K205" s="10"/>
    </row>
    <row r="206" spans="2:20" ht="18" customHeight="1">
      <c r="B206" s="81" t="s">
        <v>194</v>
      </c>
      <c r="C206" s="82"/>
      <c r="D206" s="82"/>
      <c r="E206" s="82"/>
      <c r="F206" s="82"/>
      <c r="G206" s="82"/>
      <c r="H206" s="82"/>
      <c r="I206" s="82"/>
      <c r="J206" s="82"/>
      <c r="K206" s="82"/>
      <c r="L206" s="82"/>
      <c r="M206" s="82"/>
      <c r="N206" s="82"/>
      <c r="O206" s="82"/>
      <c r="P206" s="82"/>
      <c r="Q206" s="82"/>
      <c r="R206" s="82"/>
      <c r="S206" s="82"/>
      <c r="T206" s="83"/>
    </row>
    <row r="207" spans="2:20" ht="18" customHeight="1" thickBot="1">
      <c r="B207" s="84"/>
      <c r="C207" s="85"/>
      <c r="D207" s="85"/>
      <c r="E207" s="85"/>
      <c r="F207" s="85"/>
      <c r="G207" s="85"/>
      <c r="H207" s="85"/>
      <c r="I207" s="85"/>
      <c r="J207" s="85"/>
      <c r="K207" s="85"/>
      <c r="L207" s="85"/>
      <c r="M207" s="85"/>
      <c r="N207" s="85"/>
      <c r="O207" s="85"/>
      <c r="P207" s="85"/>
      <c r="Q207" s="85"/>
      <c r="R207" s="85"/>
      <c r="S207" s="85"/>
      <c r="T207" s="86"/>
    </row>
    <row r="208" spans="2:20" ht="18" customHeight="1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>
      <c r="B209" s="116" t="s">
        <v>187</v>
      </c>
      <c r="C209" s="116"/>
      <c r="D209" s="116"/>
      <c r="E209" s="116"/>
      <c r="F209" s="116"/>
      <c r="G209" s="116"/>
      <c r="H209" s="116"/>
      <c r="I209" s="24">
        <f>'DRIs DATA'!B6</f>
        <v>2140</v>
      </c>
      <c r="J209" s="6" t="s">
        <v>188</v>
      </c>
      <c r="K209" s="6"/>
      <c r="L209" s="6"/>
      <c r="M209" s="6"/>
      <c r="N209" s="6"/>
    </row>
    <row r="210" spans="2:14" ht="18" customHeight="1">
      <c r="B210" s="97" t="s">
        <v>189</v>
      </c>
      <c r="C210" s="97"/>
      <c r="D210" s="97"/>
      <c r="E210" s="97"/>
      <c r="F210" s="97"/>
      <c r="G210" s="97"/>
      <c r="H210" s="97"/>
      <c r="I210" s="97"/>
      <c r="J210" s="97"/>
      <c r="K210" s="97"/>
      <c r="L210" s="97"/>
      <c r="M210" s="97"/>
      <c r="N210" s="6"/>
    </row>
    <row r="211" spans="2:14" ht="18" customHeight="1">
      <c r="N211" s="6"/>
    </row>
    <row r="212" spans="2:14" ht="18" customHeight="1">
      <c r="C212" t="s">
        <v>273</v>
      </c>
      <c r="N212" s="6"/>
    </row>
    <row r="213" spans="2:14" ht="18" customHeight="1">
      <c r="N213" s="6"/>
    </row>
    <row r="214" spans="2:14" ht="18" customHeight="1">
      <c r="N214" s="6"/>
    </row>
    <row r="215" spans="2:14" ht="18" customHeight="1">
      <c r="N215" s="6"/>
    </row>
    <row r="216" spans="2:14" ht="18" customHeight="1">
      <c r="N216" s="6"/>
    </row>
    <row r="217" spans="2:14" ht="18" customHeight="1">
      <c r="N217" s="6"/>
    </row>
    <row r="218" spans="2:14" ht="18" customHeight="1">
      <c r="N218" s="6"/>
    </row>
    <row r="219" spans="2:14" ht="18" customHeight="1">
      <c r="N219" s="6"/>
    </row>
    <row r="220" spans="2:14" ht="18" customHeight="1">
      <c r="N220" s="6"/>
    </row>
    <row r="221" spans="2:14" ht="18" customHeight="1">
      <c r="N221" s="6"/>
    </row>
    <row r="222" spans="2:14" ht="18" customHeight="1">
      <c r="N222" s="6"/>
    </row>
    <row r="223" spans="2:14" ht="18" customHeight="1">
      <c r="N223" s="6"/>
    </row>
    <row r="224" spans="2:14" ht="18" customHeight="1">
      <c r="N224" s="6"/>
    </row>
    <row r="225" spans="2:14" ht="18" customHeight="1">
      <c r="N225" s="6"/>
    </row>
    <row r="226" spans="2:14" ht="18" customHeight="1">
      <c r="N226" s="6"/>
    </row>
    <row r="227" spans="2:14" ht="18" customHeight="1">
      <c r="N227" s="6"/>
    </row>
    <row r="228" spans="2:14" ht="18" customHeight="1">
      <c r="N228" s="6"/>
    </row>
    <row r="229" spans="2:14" ht="18" customHeight="1">
      <c r="N229" s="6"/>
    </row>
    <row r="230" spans="2:14" ht="18" customHeight="1">
      <c r="N230" s="6"/>
    </row>
    <row r="231" spans="2:14" ht="18" customHeight="1">
      <c r="N231" s="6"/>
    </row>
    <row r="232" spans="2:14" ht="18" customHeight="1">
      <c r="N232" s="6"/>
    </row>
    <row r="233" spans="2:14" ht="18" customHeight="1">
      <c r="N233" s="6"/>
    </row>
    <row r="234" spans="2:14" ht="18" customHeight="1">
      <c r="N234" s="6"/>
    </row>
    <row r="235" spans="2:14" ht="18" customHeight="1">
      <c r="N235" s="6"/>
    </row>
    <row r="236" spans="2:14" ht="18" customHeight="1">
      <c r="N236" s="6"/>
    </row>
    <row r="237" spans="2:14" ht="18" customHeight="1">
      <c r="N237" s="6"/>
    </row>
    <row r="238" spans="2:14" ht="18" customHeight="1">
      <c r="N238" s="6"/>
    </row>
    <row r="239" spans="2:14" ht="18" customHeight="1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>
      <c r="N243" s="6"/>
    </row>
    <row r="244" spans="2:14" ht="18" customHeight="1">
      <c r="N244" s="6"/>
    </row>
    <row r="245" spans="2:14" ht="18" customHeight="1">
      <c r="N245" s="6"/>
    </row>
    <row r="246" spans="2:14" ht="18" customHeight="1">
      <c r="N246" s="6"/>
    </row>
    <row r="247" spans="2:14" ht="18" customHeight="1">
      <c r="N247" s="6"/>
    </row>
    <row r="248" spans="2:14" ht="18" customHeight="1">
      <c r="N248" s="6"/>
    </row>
    <row r="249" spans="2:14" ht="18" customHeight="1">
      <c r="N249" s="6"/>
    </row>
    <row r="250" spans="2:14" ht="18" customHeight="1">
      <c r="N250" s="6"/>
    </row>
    <row r="251" spans="2:14" ht="18" customHeight="1">
      <c r="N251" s="6"/>
    </row>
    <row r="252" spans="2:14" ht="18" customHeight="1">
      <c r="N252" s="6"/>
    </row>
    <row r="253" spans="2:14" ht="18" customHeight="1">
      <c r="N253" s="6"/>
    </row>
    <row r="254" spans="2:14" ht="18" customHeight="1">
      <c r="N254" s="6"/>
    </row>
    <row r="255" spans="2:14" ht="18" customHeight="1">
      <c r="N255" s="6"/>
    </row>
    <row r="256" spans="2:14" ht="18" customHeight="1">
      <c r="N256" s="6"/>
    </row>
    <row r="257" spans="14:14" ht="18" customHeight="1">
      <c r="N257" s="6"/>
    </row>
    <row r="258" spans="14:14" ht="18" customHeight="1">
      <c r="N258" s="6"/>
    </row>
    <row r="259" spans="14:14" ht="18" customHeight="1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85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2021-02-15T07:32:52Z</dcterms:modified>
</cp:coreProperties>
</file>