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<sst xmlns="http://schemas.openxmlformats.org/spreadsheetml/2006/main" count="692" uniqueCount="283">
  <si>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</si>
  <si>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</si>
  <si>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</si>
  <si>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</si>
  <si>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</si>
  <si>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</si>
  <si>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</si>
  <si>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</si>
  <si>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</si>
  <si>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</si>
  <si>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</si>
  <si>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</si>
  <si>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</si>
  <si>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</si>
  <si>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</si>
  <si>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</si>
  <si>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</si>
  <si>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</si>
  <si>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</si>
  <si>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</si>
  <si>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</si>
  <si>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</si>
  <si>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</si>
  <si>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</si>
  <si>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</si>
  <si>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</si>
  <si>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</si>
  <si>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</si>
  <si>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</si>
  <si>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</si>
  <si>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</si>
  <si>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</si>
  <si>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</si>
  <si>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</si>
  <si>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</si>
  <si>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</si>
  <si>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</si>
  <si>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</si>
  <si>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</si>
  <si>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</si>
  <si>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</si>
  <si>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</si>
  <si>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</si>
  <si>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</si>
  <si>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</si>
  <si>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</si>
  <si>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</si>
  <si>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</si>
  <si>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</si>
  <si>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</si>
  <si>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</si>
  <si>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</si>
  <si>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</si>
  <si>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</si>
  <si>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</si>
  <si>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</si>
  <si>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</si>
  <si>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</si>
  <si>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</si>
  <si>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</si>
  <si>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</si>
  <si>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</si>
  <si>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</si>
  <si>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</si>
  <si>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</si>
  <si>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</si>
  <si>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</si>
  <si>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</si>
  <si>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</si>
  <si>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</si>
  <si>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</si>
  <si>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</si>
  <si>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</si>
  <si>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</si>
  <si>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</si>
  <si>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</si>
  <si>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</si>
  <si>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</si>
  <si>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</si>
  <si>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</si>
  <si>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</si>
  <si>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</si>
  <si>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</si>
  <si>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</si>
  <si>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</si>
  <si>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</si>
  <si>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</si>
  <si>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</si>
  <si>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</si>
  <si>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</si>
  <si>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</si>
  <si>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</si>
  <si>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</si>
  <si>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</si>
  <si>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</si>
  <si>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</si>
  <si>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</si>
  <si>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</si>
  <si>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</si>
  <si>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</si>
  <si>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</si>
  <si>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</si>
  <si>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</si>
  <si>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</si>
  <si>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</si>
  <si>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</si>
  <si>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</si>
  <si>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</si>
  <si>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</si>
  <si>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</si>
  <si>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</si>
  <si>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</si>
  <si>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</si>
  <si>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</si>
  <si>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</si>
  <si>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</si>
  <si>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</si>
  <si>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</si>
  <si>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</si>
  <si>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</si>
  <si>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</si>
  <si>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</si>
  <si>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</si>
  <si>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</si>
  <si>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</si>
  <si>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</si>
  <si>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</si>
  <si>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</si>
  <si>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</si>
  <si>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</si>
  <si>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</si>
  <si>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</si>
  <si>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</si>
  <si>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</si>
  <si>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</si>
  <si>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</si>
  <si>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</si>
  <si>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</si>
  <si>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</si>
  <si>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</si>
  <si>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</si>
  <si>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</si>
  <si>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</si>
  <si>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</si>
  <si>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</si>
  <si>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</si>
  <si>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</si>
  <si>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</si>
  <si>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</si>
  <si>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</si>
  <si>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</si>
  <si>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</si>
  <si>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</si>
  <si>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</si>
  <si>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</si>
  <si>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</si>
  <si>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</si>
  <si>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</si>
  <si>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</si>
  <si>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</si>
  <si>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</si>
  <si>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</si>
  <si>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</si>
  <si>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</si>
  <si>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</si>
  <si>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</si>
  <si>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</si>
  <si>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</si>
  <si>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</si>
  <si>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</si>
  <si>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</si>
  <si>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</si>
  <si>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</si>
  <si>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</si>
  <si>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</si>
  <si>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</si>
  <si>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</si>
  <si>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</si>
  <si>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</si>
  <si>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</si>
  <si>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</si>
  <si>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</si>
  <si>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</si>
  <si>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</si>
  <si>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</si>
  <si>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</si>
  <si>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</si>
  <si>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</si>
  <si>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</si>
  <si>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</si>
  <si>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</si>
  <si>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</si>
  <si>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</si>
  <si>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</si>
  <si>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</si>
  <si>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</si>
  <si>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</si>
  <si>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</si>
  <si>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</si>
  <si>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</si>
  <si>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</si>
  <si>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</si>
  <si>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</si>
  <si>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</si>
  <si>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</si>
  <si>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</si>
  <si>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</si>
  <si>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</si>
  <si>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</si>
  <si>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</si>
  <si>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</si>
  <si>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</si>
  <si>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</si>
  <si>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</si>
  <si>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</si>
  <si>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</si>
  <si>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</si>
  <si>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</si>
  <si>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</si>
  <si>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</si>
  <si>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</si>
  <si>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</si>
  <si>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</si>
  <si>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</si>
  <si>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</si>
  <si>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</si>
  <si>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</si>
  <si>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</si>
  <si>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</si>
  <si>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</si>
  <si>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</si>
  <si>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</si>
  <si>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</si>
  <si>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</si>
  <si>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</si>
  <si>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</si>
  <si>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</si>
  <si>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</si>
  <si>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</si>
  <si>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</si>
  <si>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</si>
  <si>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</si>
  <si>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</si>
  <si>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</si>
  <si>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</si>
  <si>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</si>
  <si>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</si>
  <si>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</si>
  <si>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</si>
  <si>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</si>
  <si>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</si>
  <si>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</si>
  <si>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</si>
  <si>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</si>
  <si>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</si>
  <si>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</si>
  <si>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</si>
  <si>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</si>
  <si>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</si>
  <si>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</si>
  <si>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</si>
  <si>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</si>
  <si>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</si>
  <si>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</si>
  <si>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</si>
  <si>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</si>
  <si>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</si>
  <si>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</si>
  <si>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</si>
  <si>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</si>
  <si>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</si>
  <si>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</si>
  <si>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</si>
  <si>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</si>
  <si>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</si>
  <si>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</si>
  <si>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</si>
  <si>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</si>
  <si>
    <t>출력시각</t>
  </si>
  <si>
    <t>(설문지 : FFQ 95문항 설문지, 사용자 : 이인선, ID : H1900580)</t>
  </si>
  <si>
    <t>2021년 02월 15일 10:06:14</t>
  </si>
  <si>
    <t>H1900580</t>
  </si>
  <si>
    <t>이인선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</si>
</sst>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0" fillId="0" borderId="0" xfId="0" applyNumberFormat="1" applyAlignment="1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89224"/>
        <c:axId val="608890792"/>
      </c:barChart>
      <c:catAx>
        <c:axId val="608889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90792"/>
        <c:crosses val="autoZero"/>
        <c:auto val="1"/>
        <c:lblAlgn val="ctr"/>
        <c:lblOffset val="100"/>
        <c:noMultiLvlLbl val="0"/>
      </c:catAx>
      <c:valAx>
        <c:axId val="60889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89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489800"/>
        <c:axId val="253488624"/>
      </c:barChart>
      <c:catAx>
        <c:axId val="25348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488624"/>
        <c:crosses val="autoZero"/>
        <c:auto val="1"/>
        <c:lblAlgn val="ctr"/>
        <c:lblOffset val="100"/>
        <c:noMultiLvlLbl val="0"/>
      </c:catAx>
      <c:valAx>
        <c:axId val="25348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48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32400"/>
        <c:axId val="514233576"/>
      </c:barChart>
      <c:catAx>
        <c:axId val="51423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233576"/>
        <c:crosses val="autoZero"/>
        <c:auto val="1"/>
        <c:lblAlgn val="ctr"/>
        <c:lblOffset val="100"/>
        <c:noMultiLvlLbl val="0"/>
      </c:catAx>
      <c:valAx>
        <c:axId val="514233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3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1312.2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233184"/>
        <c:axId val="650365864"/>
      </c:barChart>
      <c:catAx>
        <c:axId val="51423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365864"/>
        <c:crosses val="autoZero"/>
        <c:auto val="1"/>
        <c:lblAlgn val="ctr"/>
        <c:lblOffset val="100"/>
        <c:noMultiLvlLbl val="0"/>
      </c:catAx>
      <c:valAx>
        <c:axId val="650365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23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3863.6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362336"/>
        <c:axId val="650362728"/>
      </c:barChart>
      <c:catAx>
        <c:axId val="65036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362728"/>
        <c:crosses val="autoZero"/>
        <c:auto val="1"/>
        <c:lblAlgn val="ctr"/>
        <c:lblOffset val="100"/>
        <c:noMultiLvlLbl val="0"/>
      </c:catAx>
      <c:valAx>
        <c:axId val="65036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36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365472"/>
        <c:axId val="650363512"/>
      </c:barChart>
      <c:catAx>
        <c:axId val="65036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363512"/>
        <c:crosses val="autoZero"/>
        <c:auto val="1"/>
        <c:lblAlgn val="ctr"/>
        <c:lblOffset val="100"/>
        <c:noMultiLvlLbl val="0"/>
      </c:catAx>
      <c:valAx>
        <c:axId val="65036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36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140.69999999999999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0364296"/>
        <c:axId val="650364688"/>
      </c:barChart>
      <c:catAx>
        <c:axId val="65036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0364688"/>
        <c:crosses val="autoZero"/>
        <c:auto val="1"/>
        <c:lblAlgn val="ctr"/>
        <c:lblOffset val="100"/>
        <c:noMultiLvlLbl val="0"/>
      </c:catAx>
      <c:valAx>
        <c:axId val="65036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036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512192"/>
        <c:axId val="255512584"/>
      </c:barChart>
      <c:catAx>
        <c:axId val="25551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512584"/>
        <c:crosses val="autoZero"/>
        <c:auto val="1"/>
        <c:lblAlgn val="ctr"/>
        <c:lblOffset val="100"/>
        <c:noMultiLvlLbl val="0"/>
      </c:catAx>
      <c:valAx>
        <c:axId val="255512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51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1630.3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512976"/>
        <c:axId val="255509840"/>
      </c:barChart>
      <c:catAx>
        <c:axId val="25551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509840"/>
        <c:crosses val="autoZero"/>
        <c:auto val="1"/>
        <c:lblAlgn val="ctr"/>
        <c:lblOffset val="100"/>
        <c:noMultiLvlLbl val="0"/>
      </c:catAx>
      <c:valAx>
        <c:axId val="2555098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51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510232"/>
        <c:axId val="255511016"/>
      </c:barChart>
      <c:catAx>
        <c:axId val="25551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511016"/>
        <c:crosses val="autoZero"/>
        <c:auto val="1"/>
        <c:lblAlgn val="ctr"/>
        <c:lblOffset val="100"/>
        <c:noMultiLvlLbl val="0"/>
      </c:catAx>
      <c:valAx>
        <c:axId val="25551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51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717296"/>
        <c:axId val="515716120"/>
      </c:barChart>
      <c:catAx>
        <c:axId val="51571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716120"/>
        <c:crosses val="autoZero"/>
        <c:auto val="1"/>
        <c:lblAlgn val="ctr"/>
        <c:lblOffset val="100"/>
        <c:noMultiLvlLbl val="0"/>
      </c:catAx>
      <c:valAx>
        <c:axId val="515716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71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91184"/>
        <c:axId val="608887656"/>
      </c:barChart>
      <c:catAx>
        <c:axId val="60889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87656"/>
        <c:crosses val="autoZero"/>
        <c:auto val="1"/>
        <c:lblAlgn val="ctr"/>
        <c:lblOffset val="100"/>
        <c:noMultiLvlLbl val="0"/>
      </c:catAx>
      <c:valAx>
        <c:axId val="608887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9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716512"/>
        <c:axId val="515716904"/>
      </c:barChart>
      <c:catAx>
        <c:axId val="51571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716904"/>
        <c:crosses val="autoZero"/>
        <c:auto val="1"/>
        <c:lblAlgn val="ctr"/>
        <c:lblOffset val="100"/>
        <c:noMultiLvlLbl val="0"/>
      </c:catAx>
      <c:valAx>
        <c:axId val="51571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71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718080"/>
        <c:axId val="515718472"/>
      </c:barChart>
      <c:catAx>
        <c:axId val="51571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718472"/>
        <c:crosses val="autoZero"/>
        <c:auto val="1"/>
        <c:lblAlgn val="ctr"/>
        <c:lblOffset val="100"/>
        <c:noMultiLvlLbl val="0"/>
      </c:catAx>
      <c:valAx>
        <c:axId val="51571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7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9.3000000000000007</c:v>
                </c:pt>
                <c:pt idx="1">
                  <c:v>19.899999999999999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5842864"/>
        <c:axId val="605841296"/>
      </c:barChart>
      <c:catAx>
        <c:axId val="60584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841296"/>
        <c:crosses val="autoZero"/>
        <c:auto val="1"/>
        <c:lblAlgn val="ctr"/>
        <c:lblOffset val="100"/>
        <c:noMultiLvlLbl val="0"/>
      </c:catAx>
      <c:valAx>
        <c:axId val="60584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84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13.438404</c:v>
                </c:pt>
                <c:pt idx="1">
                  <c:v>16.93854</c:v>
                </c:pt>
                <c:pt idx="2">
                  <c:v>13.552163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673.8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840904"/>
        <c:axId val="605841688"/>
      </c:barChart>
      <c:catAx>
        <c:axId val="60584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841688"/>
        <c:crosses val="autoZero"/>
        <c:auto val="1"/>
        <c:lblAlgn val="ctr"/>
        <c:lblOffset val="100"/>
        <c:noMultiLvlLbl val="0"/>
      </c:catAx>
      <c:valAx>
        <c:axId val="605841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84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840512"/>
        <c:axId val="605842080"/>
      </c:barChart>
      <c:catAx>
        <c:axId val="60584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842080"/>
        <c:crosses val="autoZero"/>
        <c:auto val="1"/>
        <c:lblAlgn val="ctr"/>
        <c:lblOffset val="100"/>
        <c:noMultiLvlLbl val="0"/>
      </c:catAx>
      <c:valAx>
        <c:axId val="60584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84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66.2</c:v>
                </c:pt>
                <c:pt idx="1">
                  <c:v>12.2</c:v>
                </c:pt>
                <c:pt idx="2">
                  <c:v>21.6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64386040"/>
        <c:axId val="664382512"/>
      </c:barChart>
      <c:catAx>
        <c:axId val="6643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382512"/>
        <c:crosses val="autoZero"/>
        <c:auto val="1"/>
        <c:lblAlgn val="ctr"/>
        <c:lblOffset val="100"/>
        <c:noMultiLvlLbl val="0"/>
      </c:catAx>
      <c:valAx>
        <c:axId val="664382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38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1977.3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383296"/>
        <c:axId val="664385256"/>
      </c:barChart>
      <c:catAx>
        <c:axId val="66438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385256"/>
        <c:crosses val="autoZero"/>
        <c:auto val="1"/>
        <c:lblAlgn val="ctr"/>
        <c:lblOffset val="100"/>
        <c:noMultiLvlLbl val="0"/>
      </c:catAx>
      <c:valAx>
        <c:axId val="664385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38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357.2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383688"/>
        <c:axId val="664384864"/>
      </c:barChart>
      <c:catAx>
        <c:axId val="66438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384864"/>
        <c:crosses val="autoZero"/>
        <c:auto val="1"/>
        <c:lblAlgn val="ctr"/>
        <c:lblOffset val="100"/>
        <c:noMultiLvlLbl val="0"/>
      </c:catAx>
      <c:valAx>
        <c:axId val="664384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383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384472"/>
        <c:axId val="497346664"/>
      </c:barChart>
      <c:catAx>
        <c:axId val="664384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346664"/>
        <c:crosses val="autoZero"/>
        <c:auto val="1"/>
        <c:lblAlgn val="ctr"/>
        <c:lblOffset val="100"/>
        <c:noMultiLvlLbl val="0"/>
      </c:catAx>
      <c:valAx>
        <c:axId val="497346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38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343792"/>
        <c:axId val="254342616"/>
      </c:barChart>
      <c:catAx>
        <c:axId val="25434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342616"/>
        <c:crosses val="autoZero"/>
        <c:auto val="1"/>
        <c:lblAlgn val="ctr"/>
        <c:lblOffset val="100"/>
        <c:noMultiLvlLbl val="0"/>
      </c:catAx>
      <c:valAx>
        <c:axId val="254342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34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6046.8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345880"/>
        <c:axId val="497347840"/>
      </c:barChart>
      <c:catAx>
        <c:axId val="49734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347840"/>
        <c:crosses val="autoZero"/>
        <c:auto val="1"/>
        <c:lblAlgn val="ctr"/>
        <c:lblOffset val="100"/>
        <c:noMultiLvlLbl val="0"/>
      </c:catAx>
      <c:valAx>
        <c:axId val="497347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345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346272"/>
        <c:axId val="497348624"/>
      </c:barChart>
      <c:catAx>
        <c:axId val="49734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348624"/>
        <c:crosses val="autoZero"/>
        <c:auto val="1"/>
        <c:lblAlgn val="ctr"/>
        <c:lblOffset val="100"/>
        <c:noMultiLvlLbl val="0"/>
      </c:catAx>
      <c:valAx>
        <c:axId val="49734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34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348232"/>
        <c:axId val="497345096"/>
      </c:barChart>
      <c:catAx>
        <c:axId val="49734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345096"/>
        <c:crosses val="autoZero"/>
        <c:auto val="1"/>
        <c:lblAlgn val="ctr"/>
        <c:lblOffset val="100"/>
        <c:noMultiLvlLbl val="0"/>
      </c:catAx>
      <c:valAx>
        <c:axId val="497345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34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345360"/>
        <c:axId val="254341832"/>
      </c:barChart>
      <c:catAx>
        <c:axId val="25434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341832"/>
        <c:crosses val="autoZero"/>
        <c:auto val="1"/>
        <c:lblAlgn val="ctr"/>
        <c:lblOffset val="100"/>
        <c:noMultiLvlLbl val="0"/>
      </c:catAx>
      <c:valAx>
        <c:axId val="254341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34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342224"/>
        <c:axId val="254343400"/>
      </c:barChart>
      <c:catAx>
        <c:axId val="25434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343400"/>
        <c:crosses val="autoZero"/>
        <c:auto val="1"/>
        <c:lblAlgn val="ctr"/>
        <c:lblOffset val="100"/>
        <c:noMultiLvlLbl val="0"/>
      </c:catAx>
      <c:valAx>
        <c:axId val="254343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34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284496"/>
        <c:axId val="710284888"/>
      </c:barChart>
      <c:catAx>
        <c:axId val="71028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284888"/>
        <c:crosses val="autoZero"/>
        <c:auto val="1"/>
        <c:lblAlgn val="ctr"/>
        <c:lblOffset val="100"/>
        <c:noMultiLvlLbl val="0"/>
      </c:catAx>
      <c:valAx>
        <c:axId val="71028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28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286064"/>
        <c:axId val="710286456"/>
      </c:barChart>
      <c:catAx>
        <c:axId val="71028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286456"/>
        <c:crosses val="autoZero"/>
        <c:auto val="1"/>
        <c:lblAlgn val="ctr"/>
        <c:lblOffset val="100"/>
        <c:noMultiLvlLbl val="0"/>
      </c:catAx>
      <c:valAx>
        <c:axId val="710286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28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283320"/>
        <c:axId val="710283712"/>
      </c:barChart>
      <c:catAx>
        <c:axId val="71028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283712"/>
        <c:crosses val="autoZero"/>
        <c:auto val="1"/>
        <c:lblAlgn val="ctr"/>
        <c:lblOffset val="100"/>
        <c:noMultiLvlLbl val="0"/>
      </c:catAx>
      <c:valAx>
        <c:axId val="71028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28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489408"/>
        <c:axId val="253490584"/>
      </c:barChart>
      <c:catAx>
        <c:axId val="25348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490584"/>
        <c:crosses val="autoZero"/>
        <c:auto val="1"/>
        <c:lblAlgn val="ctr"/>
        <c:lblOffset val="100"/>
        <c:noMultiLvlLbl val="0"/>
      </c:catAx>
      <c:valAx>
        <c:axId val="253490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48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이인선, ID : H1900580)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10:06:14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4" t="s">
        <v>196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3" t="s">
        <v>55</v>
      </c>
      <c r="B4" s="73"/>
      <c r="C4" s="73"/>
      <c r="D4" s="46"/>
      <c r="E4" s="75" t="s">
        <v>197</v>
      </c>
      <c r="F4" s="76"/>
      <c r="G4" s="76"/>
      <c r="H4" s="77"/>
      <c r="I4" s="46"/>
      <c r="J4" s="75" t="s">
        <v>198</v>
      </c>
      <c r="K4" s="76"/>
      <c r="L4" s="77"/>
      <c r="M4" s="46"/>
      <c r="N4" s="73" t="s">
        <v>199</v>
      </c>
      <c r="O4" s="73"/>
      <c r="P4" s="73"/>
      <c r="Q4" s="73"/>
      <c r="R4" s="73"/>
      <c r="S4" s="73"/>
      <c r="T4" s="46"/>
      <c r="U4" s="73" t="s">
        <v>200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1900</v>
      </c>
      <c r="C6" s="59">
        <f>'DRIs DATA 입력'!C6</f>
        <v>1977.3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93.1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66.2</v>
      </c>
      <c r="G8" s="59">
        <f>'DRIs DATA 입력'!G8</f>
        <v>12.2</v>
      </c>
      <c r="H8" s="59">
        <f>'DRIs DATA 입력'!H8</f>
        <v>21.6</v>
      </c>
      <c r="I8" s="46"/>
      <c r="J8" s="59" t="s">
        <v>215</v>
      </c>
      <c r="K8" s="59">
        <f>'DRIs DATA 입력'!K8</f>
        <v>9.3000000000000007</v>
      </c>
      <c r="L8" s="59">
        <f>'DRIs DATA 입력'!L8</f>
        <v>19.899999999999999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2" t="s">
        <v>216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3" t="s">
        <v>217</v>
      </c>
      <c r="B14" s="73"/>
      <c r="C14" s="73"/>
      <c r="D14" s="73"/>
      <c r="E14" s="73"/>
      <c r="F14" s="73"/>
      <c r="G14" s="46"/>
      <c r="H14" s="73" t="s">
        <v>218</v>
      </c>
      <c r="I14" s="73"/>
      <c r="J14" s="73"/>
      <c r="K14" s="73"/>
      <c r="L14" s="73"/>
      <c r="M14" s="73"/>
      <c r="N14" s="46"/>
      <c r="O14" s="73" t="s">
        <v>219</v>
      </c>
      <c r="P14" s="73"/>
      <c r="Q14" s="73"/>
      <c r="R14" s="73"/>
      <c r="S14" s="73"/>
      <c r="T14" s="73"/>
      <c r="U14" s="46"/>
      <c r="V14" s="73" t="s">
        <v>220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673.8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226.7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2" t="s">
        <v>222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3" t="s">
        <v>223</v>
      </c>
      <c r="B24" s="73"/>
      <c r="C24" s="73"/>
      <c r="D24" s="73"/>
      <c r="E24" s="73"/>
      <c r="F24" s="73"/>
      <c r="G24" s="46"/>
      <c r="H24" s="73" t="s">
        <v>224</v>
      </c>
      <c r="I24" s="73"/>
      <c r="J24" s="73"/>
      <c r="K24" s="73"/>
      <c r="L24" s="73"/>
      <c r="M24" s="73"/>
      <c r="N24" s="46"/>
      <c r="O24" s="73" t="s">
        <v>225</v>
      </c>
      <c r="P24" s="73"/>
      <c r="Q24" s="73"/>
      <c r="R24" s="73"/>
      <c r="S24" s="73"/>
      <c r="T24" s="73"/>
      <c r="U24" s="46"/>
      <c r="V24" s="73" t="s">
        <v>226</v>
      </c>
      <c r="W24" s="73"/>
      <c r="X24" s="73"/>
      <c r="Y24" s="73"/>
      <c r="Z24" s="73"/>
      <c r="AA24" s="73"/>
      <c r="AB24" s="46"/>
      <c r="AC24" s="73" t="s">
        <v>227</v>
      </c>
      <c r="AD24" s="73"/>
      <c r="AE24" s="73"/>
      <c r="AF24" s="73"/>
      <c r="AG24" s="73"/>
      <c r="AH24" s="73"/>
      <c r="AI24" s="46"/>
      <c r="AJ24" s="73" t="s">
        <v>228</v>
      </c>
      <c r="AK24" s="73"/>
      <c r="AL24" s="73"/>
      <c r="AM24" s="73"/>
      <c r="AN24" s="73"/>
      <c r="AO24" s="73"/>
      <c r="AP24" s="46"/>
      <c r="AQ24" s="73" t="s">
        <v>229</v>
      </c>
      <c r="AR24" s="73"/>
      <c r="AS24" s="73"/>
      <c r="AT24" s="73"/>
      <c r="AU24" s="73"/>
      <c r="AV24" s="73"/>
      <c r="AW24" s="46"/>
      <c r="AX24" s="73" t="s">
        <v>230</v>
      </c>
      <c r="AY24" s="73"/>
      <c r="AZ24" s="73"/>
      <c r="BA24" s="73"/>
      <c r="BB24" s="73"/>
      <c r="BC24" s="73"/>
      <c r="BD24" s="46"/>
      <c r="BE24" s="73" t="s">
        <v>231</v>
      </c>
      <c r="BF24" s="73"/>
      <c r="BG24" s="73"/>
      <c r="BH24" s="73"/>
      <c r="BI24" s="73"/>
      <c r="BJ24" s="73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357.2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2.2999999999999998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2.2999999999999998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600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4.0999999999999996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2" t="s">
        <v>233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3" t="s">
        <v>234</v>
      </c>
      <c r="B34" s="73"/>
      <c r="C34" s="73"/>
      <c r="D34" s="73"/>
      <c r="E34" s="73"/>
      <c r="F34" s="73"/>
      <c r="G34" s="46"/>
      <c r="H34" s="73" t="s">
        <v>235</v>
      </c>
      <c r="I34" s="73"/>
      <c r="J34" s="73"/>
      <c r="K34" s="73"/>
      <c r="L34" s="73"/>
      <c r="M34" s="73"/>
      <c r="N34" s="46"/>
      <c r="O34" s="73" t="s">
        <v>236</v>
      </c>
      <c r="P34" s="73"/>
      <c r="Q34" s="73"/>
      <c r="R34" s="73"/>
      <c r="S34" s="73"/>
      <c r="T34" s="73"/>
      <c r="U34" s="46"/>
      <c r="V34" s="73" t="s">
        <v>237</v>
      </c>
      <c r="W34" s="73"/>
      <c r="X34" s="73"/>
      <c r="Y34" s="73"/>
      <c r="Z34" s="73"/>
      <c r="AA34" s="73"/>
      <c r="AB34" s="46"/>
      <c r="AC34" s="73" t="s">
        <v>238</v>
      </c>
      <c r="AD34" s="73"/>
      <c r="AE34" s="73"/>
      <c r="AF34" s="73"/>
      <c r="AG34" s="73"/>
      <c r="AH34" s="73"/>
      <c r="AI34" s="46"/>
      <c r="AJ34" s="73" t="s">
        <v>239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538.6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1312.2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6046.8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3863.6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113.1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140.69999999999999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2" t="s">
        <v>240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>
      <c r="A44" s="73" t="s">
        <v>241</v>
      </c>
      <c r="B44" s="73"/>
      <c r="C44" s="73"/>
      <c r="D44" s="73"/>
      <c r="E44" s="73"/>
      <c r="F44" s="73"/>
      <c r="G44" s="46"/>
      <c r="H44" s="73" t="s">
        <v>242</v>
      </c>
      <c r="I44" s="73"/>
      <c r="J44" s="73"/>
      <c r="K44" s="73"/>
      <c r="L44" s="73"/>
      <c r="M44" s="73"/>
      <c r="N44" s="46"/>
      <c r="O44" s="73" t="s">
        <v>243</v>
      </c>
      <c r="P44" s="73"/>
      <c r="Q44" s="73"/>
      <c r="R44" s="73"/>
      <c r="S44" s="73"/>
      <c r="T44" s="73"/>
      <c r="U44" s="46"/>
      <c r="V44" s="73" t="s">
        <v>244</v>
      </c>
      <c r="W44" s="73"/>
      <c r="X44" s="73"/>
      <c r="Y44" s="73"/>
      <c r="Z44" s="73"/>
      <c r="AA44" s="73"/>
      <c r="AB44" s="46"/>
      <c r="AC44" s="73" t="s">
        <v>245</v>
      </c>
      <c r="AD44" s="73"/>
      <c r="AE44" s="73"/>
      <c r="AF44" s="73"/>
      <c r="AG44" s="73"/>
      <c r="AH44" s="73"/>
      <c r="AI44" s="46"/>
      <c r="AJ44" s="73" t="s">
        <v>246</v>
      </c>
      <c r="AK44" s="73"/>
      <c r="AL44" s="73"/>
      <c r="AM44" s="73"/>
      <c r="AN44" s="73"/>
      <c r="AO44" s="73"/>
      <c r="AP44" s="46"/>
      <c r="AQ44" s="73" t="s">
        <v>247</v>
      </c>
      <c r="AR44" s="73"/>
      <c r="AS44" s="73"/>
      <c r="AT44" s="73"/>
      <c r="AU44" s="73"/>
      <c r="AV44" s="73"/>
      <c r="AW44" s="46"/>
      <c r="AX44" s="73" t="s">
        <v>248</v>
      </c>
      <c r="AY44" s="73"/>
      <c r="AZ44" s="73"/>
      <c r="BA44" s="73"/>
      <c r="BB44" s="73"/>
      <c r="BC44" s="73"/>
      <c r="BD44" s="46"/>
      <c r="BE44" s="73" t="s">
        <v>249</v>
      </c>
      <c r="BF44" s="73"/>
      <c r="BG44" s="73"/>
      <c r="BH44" s="73"/>
      <c r="BI44" s="73"/>
      <c r="BJ44" s="73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1630.3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311.3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109.1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Q54" sqref="Q54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277</v>
      </c>
      <c r="B1" s="63" t="s">
        <v>279</v>
      </c>
      <c r="G1" s="64" t="s">
        <v>278</v>
      </c>
      <c r="H1" s="63" t="s">
        <v>280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1900</v>
      </c>
      <c r="C6" s="69">
        <v>1977.3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40</v>
      </c>
      <c r="P6" s="69">
        <v>50</v>
      </c>
      <c r="Q6" s="69">
        <v>0</v>
      </c>
      <c r="R6" s="69">
        <v>0</v>
      </c>
      <c r="S6" s="69">
        <v>93.1</v>
      </c>
      <c r="U6" s="69" t="s">
        <v>213</v>
      </c>
      <c r="V6" s="69">
        <v>0</v>
      </c>
      <c r="W6" s="69">
        <v>0</v>
      </c>
      <c r="X6" s="69">
        <v>20</v>
      </c>
      <c r="Y6" s="69">
        <v>0</v>
      </c>
      <c r="Z6" s="69">
        <v>27.1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66.2</v>
      </c>
      <c r="G8" s="69">
        <v>12.2</v>
      </c>
      <c r="H8" s="69">
        <v>21.6</v>
      </c>
      <c r="J8" s="69" t="s">
        <v>215</v>
      </c>
      <c r="K8" s="69">
        <v>9.3000000000000007</v>
      </c>
      <c r="L8" s="69">
        <v>19.899999999999999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450</v>
      </c>
      <c r="C16" s="69">
        <v>650</v>
      </c>
      <c r="D16" s="69">
        <v>0</v>
      </c>
      <c r="E16" s="69">
        <v>3000</v>
      </c>
      <c r="F16" s="69">
        <v>673.8</v>
      </c>
      <c r="H16" s="69" t="s">
        <v>3</v>
      </c>
      <c r="I16" s="69">
        <v>0</v>
      </c>
      <c r="J16" s="69">
        <v>0</v>
      </c>
      <c r="K16" s="69">
        <v>12</v>
      </c>
      <c r="L16" s="69">
        <v>540</v>
      </c>
      <c r="M16" s="69">
        <v>30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5.4</v>
      </c>
      <c r="V16" s="69" t="s">
        <v>5</v>
      </c>
      <c r="W16" s="69">
        <v>0</v>
      </c>
      <c r="X16" s="69">
        <v>0</v>
      </c>
      <c r="Y16" s="69">
        <v>65</v>
      </c>
      <c r="Z16" s="69">
        <v>0</v>
      </c>
      <c r="AA16" s="69">
        <v>226.7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75</v>
      </c>
      <c r="C26" s="69">
        <v>100</v>
      </c>
      <c r="D26" s="69">
        <v>0</v>
      </c>
      <c r="E26" s="69">
        <v>2000</v>
      </c>
      <c r="F26" s="69">
        <v>357.2</v>
      </c>
      <c r="H26" s="69" t="s">
        <v>9</v>
      </c>
      <c r="I26" s="69">
        <v>0.9</v>
      </c>
      <c r="J26" s="69">
        <v>1.1000000000000001</v>
      </c>
      <c r="K26" s="69">
        <v>0</v>
      </c>
      <c r="L26" s="69">
        <v>0</v>
      </c>
      <c r="M26" s="69">
        <v>2.2999999999999998</v>
      </c>
      <c r="O26" s="69" t="s">
        <v>10</v>
      </c>
      <c r="P26" s="69">
        <v>1</v>
      </c>
      <c r="Q26" s="69">
        <v>1.2</v>
      </c>
      <c r="R26" s="69">
        <v>0</v>
      </c>
      <c r="S26" s="69">
        <v>0</v>
      </c>
      <c r="T26" s="69">
        <v>2</v>
      </c>
      <c r="V26" s="69" t="s">
        <v>11</v>
      </c>
      <c r="W26" s="69">
        <v>11</v>
      </c>
      <c r="X26" s="69">
        <v>14</v>
      </c>
      <c r="Y26" s="69">
        <v>0</v>
      </c>
      <c r="Z26" s="69">
        <v>35</v>
      </c>
      <c r="AA26" s="69">
        <v>20</v>
      </c>
      <c r="AC26" s="69" t="s">
        <v>12</v>
      </c>
      <c r="AD26" s="69">
        <v>1.2</v>
      </c>
      <c r="AE26" s="69">
        <v>1.4</v>
      </c>
      <c r="AF26" s="69">
        <v>0</v>
      </c>
      <c r="AG26" s="69">
        <v>100</v>
      </c>
      <c r="AH26" s="69">
        <v>2.2999999999999998</v>
      </c>
      <c r="AJ26" s="69" t="s">
        <v>232</v>
      </c>
      <c r="AK26" s="69">
        <v>320</v>
      </c>
      <c r="AL26" s="69">
        <v>400</v>
      </c>
      <c r="AM26" s="69">
        <v>0</v>
      </c>
      <c r="AN26" s="69">
        <v>1000</v>
      </c>
      <c r="AO26" s="69">
        <v>600</v>
      </c>
      <c r="AQ26" s="69" t="s">
        <v>13</v>
      </c>
      <c r="AR26" s="69">
        <v>2</v>
      </c>
      <c r="AS26" s="69">
        <v>2.4</v>
      </c>
      <c r="AT26" s="69">
        <v>0</v>
      </c>
      <c r="AU26" s="69">
        <v>0</v>
      </c>
      <c r="AV26" s="69">
        <v>15.7</v>
      </c>
      <c r="AX26" s="69" t="s">
        <v>14</v>
      </c>
      <c r="AY26" s="69">
        <v>0</v>
      </c>
      <c r="AZ26" s="69">
        <v>0</v>
      </c>
      <c r="BA26" s="69">
        <v>5</v>
      </c>
      <c r="BB26" s="69">
        <v>0</v>
      </c>
      <c r="BC26" s="69">
        <v>4.0999999999999996</v>
      </c>
      <c r="BE26" s="69" t="s">
        <v>15</v>
      </c>
      <c r="BF26" s="69">
        <v>0</v>
      </c>
      <c r="BG26" s="69">
        <v>0</v>
      </c>
      <c r="BH26" s="69">
        <v>30</v>
      </c>
      <c r="BI26" s="69">
        <v>0</v>
      </c>
      <c r="BJ26" s="69">
        <v>0.5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510</v>
      </c>
      <c r="C36" s="69">
        <v>700</v>
      </c>
      <c r="D36" s="69">
        <v>0</v>
      </c>
      <c r="E36" s="69">
        <v>2500</v>
      </c>
      <c r="F36" s="69">
        <v>538.6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1312.2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6046.8</v>
      </c>
      <c r="V36" s="69" t="s">
        <v>20</v>
      </c>
      <c r="W36" s="69">
        <v>0</v>
      </c>
      <c r="X36" s="69">
        <v>0</v>
      </c>
      <c r="Y36" s="69">
        <v>3500</v>
      </c>
      <c r="Z36" s="69">
        <v>0</v>
      </c>
      <c r="AA36" s="69">
        <v>3863.6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113.1</v>
      </c>
      <c r="AJ36" s="69" t="s">
        <v>22</v>
      </c>
      <c r="AK36" s="69">
        <v>235</v>
      </c>
      <c r="AL36" s="69">
        <v>280</v>
      </c>
      <c r="AM36" s="69">
        <v>0</v>
      </c>
      <c r="AN36" s="69">
        <v>350</v>
      </c>
      <c r="AO36" s="69">
        <v>140.69999999999999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11</v>
      </c>
      <c r="C46" s="69">
        <v>14</v>
      </c>
      <c r="D46" s="69">
        <v>0</v>
      </c>
      <c r="E46" s="69">
        <v>45</v>
      </c>
      <c r="F46" s="69">
        <v>18.8</v>
      </c>
      <c r="H46" s="69" t="s">
        <v>24</v>
      </c>
      <c r="I46" s="69">
        <v>7</v>
      </c>
      <c r="J46" s="69">
        <v>8</v>
      </c>
      <c r="K46" s="69">
        <v>0</v>
      </c>
      <c r="L46" s="69">
        <v>35</v>
      </c>
      <c r="M46" s="69">
        <v>12.9</v>
      </c>
      <c r="O46" s="69" t="s">
        <v>250</v>
      </c>
      <c r="P46" s="69">
        <v>600</v>
      </c>
      <c r="Q46" s="69">
        <v>800</v>
      </c>
      <c r="R46" s="69">
        <v>0</v>
      </c>
      <c r="S46" s="69">
        <v>10000</v>
      </c>
      <c r="T46" s="69">
        <v>1630.3</v>
      </c>
      <c r="V46" s="69" t="s">
        <v>29</v>
      </c>
      <c r="W46" s="69">
        <v>0</v>
      </c>
      <c r="X46" s="69">
        <v>0</v>
      </c>
      <c r="Y46" s="69">
        <v>2.5</v>
      </c>
      <c r="Z46" s="69">
        <v>10</v>
      </c>
      <c r="AA46" s="69">
        <v>0.2</v>
      </c>
      <c r="AC46" s="69" t="s">
        <v>25</v>
      </c>
      <c r="AD46" s="69">
        <v>0</v>
      </c>
      <c r="AE46" s="69">
        <v>0</v>
      </c>
      <c r="AF46" s="69">
        <v>3.5</v>
      </c>
      <c r="AG46" s="69">
        <v>11</v>
      </c>
      <c r="AH46" s="69">
        <v>2.6</v>
      </c>
      <c r="AJ46" s="69" t="s">
        <v>26</v>
      </c>
      <c r="AK46" s="69">
        <v>95</v>
      </c>
      <c r="AL46" s="69">
        <v>150</v>
      </c>
      <c r="AM46" s="69">
        <v>0</v>
      </c>
      <c r="AN46" s="69">
        <v>2400</v>
      </c>
      <c r="AO46" s="69">
        <v>311.3</v>
      </c>
      <c r="AQ46" s="69" t="s">
        <v>27</v>
      </c>
      <c r="AR46" s="69">
        <v>50</v>
      </c>
      <c r="AS46" s="69">
        <v>60</v>
      </c>
      <c r="AT46" s="69">
        <v>0</v>
      </c>
      <c r="AU46" s="69">
        <v>400</v>
      </c>
      <c r="AV46" s="69">
        <v>109.1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7" sqref="E17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276</v>
      </c>
      <c r="D2" s="62">
        <v>46</v>
      </c>
      <c r="E2" s="62">
        <v>1977.2689</v>
      </c>
      <c r="F2" s="62">
        <v>284.64632999999998</v>
      </c>
      <c r="G2" s="62">
        <v>52.275528000000001</v>
      </c>
      <c r="H2" s="62">
        <v>23.252972</v>
      </c>
      <c r="I2" s="62">
        <v>29.022556000000002</v>
      </c>
      <c r="J2" s="62">
        <v>93.095179999999999</v>
      </c>
      <c r="K2" s="62">
        <v>29.276436</v>
      </c>
      <c r="L2" s="62">
        <v>63.818745</v>
      </c>
      <c r="M2" s="62">
        <v>27.114108999999999</v>
      </c>
      <c r="N2" s="62">
        <v>4.4645700000000001</v>
      </c>
      <c r="O2" s="62">
        <v>16.34543</v>
      </c>
      <c r="P2" s="62">
        <v>1277.1176</v>
      </c>
      <c r="Q2" s="62">
        <v>27.593319999999999</v>
      </c>
      <c r="R2" s="62">
        <v>673.84519999999998</v>
      </c>
      <c r="S2" s="62">
        <v>170.91669999999999</v>
      </c>
      <c r="T2" s="62">
        <v>6035.1419999999998</v>
      </c>
      <c r="U2" s="62">
        <v>5.448861</v>
      </c>
      <c r="V2" s="62">
        <v>30.045628000000001</v>
      </c>
      <c r="W2" s="62">
        <v>226.68729999999999</v>
      </c>
      <c r="X2" s="62">
        <v>357.16336000000001</v>
      </c>
      <c r="Y2" s="62">
        <v>2.259179</v>
      </c>
      <c r="Z2" s="62">
        <v>1.988939</v>
      </c>
      <c r="AA2" s="62">
        <v>19.988420000000001</v>
      </c>
      <c r="AB2" s="62">
        <v>2.3302385999999999</v>
      </c>
      <c r="AC2" s="62">
        <v>599.99720000000002</v>
      </c>
      <c r="AD2" s="62">
        <v>15.702484</v>
      </c>
      <c r="AE2" s="62">
        <v>4.1344799999999999</v>
      </c>
      <c r="AF2" s="62">
        <v>0.52464235000000004</v>
      </c>
      <c r="AG2" s="62">
        <v>538.6</v>
      </c>
      <c r="AH2" s="62">
        <v>304.40697999999998</v>
      </c>
      <c r="AI2" s="62">
        <v>234.19298000000001</v>
      </c>
      <c r="AJ2" s="62">
        <v>1312.2041999999999</v>
      </c>
      <c r="AK2" s="62">
        <v>6046.817</v>
      </c>
      <c r="AL2" s="62">
        <v>113.063705</v>
      </c>
      <c r="AM2" s="62">
        <v>3863.587</v>
      </c>
      <c r="AN2" s="62">
        <v>140.74562</v>
      </c>
      <c r="AO2" s="62">
        <v>18.786840000000002</v>
      </c>
      <c r="AP2" s="62">
        <v>9.858136</v>
      </c>
      <c r="AQ2" s="62">
        <v>8.9287030000000005</v>
      </c>
      <c r="AR2" s="62">
        <v>12.943166</v>
      </c>
      <c r="AS2" s="62">
        <v>1630.3303000000001</v>
      </c>
      <c r="AT2" s="62">
        <v>0.15910304</v>
      </c>
      <c r="AU2" s="62">
        <v>2.6141589999999999</v>
      </c>
      <c r="AV2" s="62">
        <v>311.28426999999999</v>
      </c>
      <c r="AW2" s="62">
        <v>109.07146</v>
      </c>
      <c r="AX2" s="62">
        <v>8.6242849999999996E-2</v>
      </c>
      <c r="AY2" s="62">
        <v>1.8477663</v>
      </c>
      <c r="AZ2" s="62">
        <v>585.07683999999995</v>
      </c>
      <c r="BA2" s="62">
        <v>43.939484</v>
      </c>
      <c r="BB2" s="62">
        <v>13.438404</v>
      </c>
      <c r="BC2" s="62">
        <v>16.93854</v>
      </c>
      <c r="BD2" s="62">
        <v>13.552163</v>
      </c>
      <c r="BE2" s="62">
        <v>0.33009319999999998</v>
      </c>
      <c r="BF2" s="62">
        <v>1.9181254000000001</v>
      </c>
      <c r="BG2" s="62">
        <v>2.7754899999999998E-3</v>
      </c>
      <c r="BH2" s="62">
        <v>1.3750297999999999E-2</v>
      </c>
      <c r="BI2" s="62">
        <v>1.1731778999999999E-2</v>
      </c>
      <c r="BJ2" s="62">
        <v>5.3607713000000001E-2</v>
      </c>
      <c r="BK2" s="62">
        <v>2.13499E-4</v>
      </c>
      <c r="BL2" s="62">
        <v>0.27945206</v>
      </c>
      <c r="BM2" s="62">
        <v>3.8420917999999999</v>
      </c>
      <c r="BN2" s="62">
        <v>1.2009367</v>
      </c>
      <c r="BO2" s="62">
        <v>69.953019999999995</v>
      </c>
      <c r="BP2" s="62">
        <v>10.845991</v>
      </c>
      <c r="BQ2" s="62">
        <v>20.866326999999998</v>
      </c>
      <c r="BR2" s="62">
        <v>82.457160000000002</v>
      </c>
      <c r="BS2" s="62">
        <v>41.031779999999998</v>
      </c>
      <c r="BT2" s="62">
        <v>9.5434619999999999</v>
      </c>
      <c r="BU2" s="62">
        <v>5.0228166999999997E-2</v>
      </c>
      <c r="BV2" s="62">
        <v>6.8704390000000004E-2</v>
      </c>
      <c r="BW2" s="62">
        <v>0.70329105999999997</v>
      </c>
      <c r="BX2" s="62">
        <v>1.958199</v>
      </c>
      <c r="BY2" s="62">
        <v>0.22070743000000001</v>
      </c>
      <c r="BZ2" s="62">
        <v>1.1425630000000001E-3</v>
      </c>
      <c r="CA2" s="62">
        <v>1.8286403</v>
      </c>
      <c r="CB2" s="62">
        <v>3.9092634000000001E-2</v>
      </c>
      <c r="CC2" s="62">
        <v>0.63531386999999995</v>
      </c>
      <c r="CD2" s="62">
        <v>5.1490663999999997</v>
      </c>
      <c r="CE2" s="62">
        <v>3.9071485000000003E-2</v>
      </c>
      <c r="CF2" s="62">
        <v>0.30256529999999998</v>
      </c>
      <c r="CG2" s="165">
        <v>3.0000000000000001E-6</v>
      </c>
      <c r="CH2" s="62">
        <v>0.12836510000000001</v>
      </c>
      <c r="CI2" s="62">
        <v>3.0700786000000001E-2</v>
      </c>
      <c r="CJ2" s="62">
        <v>10.737482999999999</v>
      </c>
      <c r="CK2" s="62">
        <v>1.0481436E-2</v>
      </c>
      <c r="CL2" s="62">
        <v>1.1301371</v>
      </c>
      <c r="CM2" s="62">
        <v>4.0547256000000003</v>
      </c>
      <c r="CN2" s="62">
        <v>1944.529</v>
      </c>
      <c r="CO2" s="62">
        <v>3334.8643000000002</v>
      </c>
      <c r="CP2" s="62">
        <v>2370.5207999999998</v>
      </c>
      <c r="CQ2" s="62">
        <v>889.31449999999995</v>
      </c>
      <c r="CR2" s="62">
        <v>427.76391999999998</v>
      </c>
      <c r="CS2" s="62">
        <v>356.65929999999997</v>
      </c>
      <c r="CT2" s="62">
        <v>1910.7498000000001</v>
      </c>
      <c r="CU2" s="62">
        <v>1229.6170999999999</v>
      </c>
      <c r="CV2" s="62">
        <v>985.58794999999998</v>
      </c>
      <c r="CW2" s="62">
        <v>1485.9187999999999</v>
      </c>
      <c r="CX2" s="62">
        <v>396.21395999999999</v>
      </c>
      <c r="CY2" s="62">
        <v>2351.6154999999999</v>
      </c>
      <c r="CZ2" s="62">
        <v>1213.4579000000001</v>
      </c>
      <c r="DA2" s="62">
        <v>2803.5940000000001</v>
      </c>
      <c r="DB2" s="62">
        <v>2613.2143999999998</v>
      </c>
      <c r="DC2" s="62">
        <v>3875.1680000000001</v>
      </c>
      <c r="DD2" s="62">
        <v>7090.2954</v>
      </c>
      <c r="DE2" s="62">
        <v>1673.0650000000001</v>
      </c>
      <c r="DF2" s="62">
        <v>2995.6997000000001</v>
      </c>
      <c r="DG2" s="62">
        <v>1599.6654000000001</v>
      </c>
      <c r="DH2" s="62">
        <v>186.64637999999999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43.939484</v>
      </c>
      <c r="B6">
        <f>BB2</f>
        <v>13.438404</v>
      </c>
      <c r="C6">
        <f>BC2</f>
        <v>16.93854</v>
      </c>
      <c r="D6">
        <f>BD2</f>
        <v>13.552163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11" sqref="F10:F11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27235</v>
      </c>
      <c r="C2" s="56">
        <f ca="1">YEAR(TODAY())-YEAR(B2)+IF(TODAY()&gt;=DATE(YEAR(TODAY()),MONTH(B2),DAY(B2)),0,-1)</f>
        <v>46</v>
      </c>
      <c r="E2" s="52">
        <v>165.3</v>
      </c>
      <c r="F2" s="53" t="s">
        <v>275</v>
      </c>
      <c r="G2" s="52">
        <v>60.1</v>
      </c>
      <c r="H2" s="51" t="s">
        <v>40</v>
      </c>
      <c r="I2" s="78">
        <f>ROUND(G3/E3^2,1)</f>
        <v>22</v>
      </c>
    </row>
    <row r="3" spans="1:9">
      <c r="E3" s="51">
        <f>E2/100</f>
        <v>1.653</v>
      </c>
      <c r="F3" s="51" t="s">
        <v>39</v>
      </c>
      <c r="G3" s="51">
        <f>G2</f>
        <v>60.1</v>
      </c>
      <c r="H3" s="51" t="s">
        <v>40</v>
      </c>
      <c r="I3" s="78"/>
    </row>
    <row r="4" spans="1:9">
      <c r="A4" t="s">
        <v>272</v>
      </c>
    </row>
    <row r="5" spans="1:9">
      <c r="B5" s="60">
        <v>44193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이인선, ID : H1900580)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10:06:14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3" t="s">
        <v>195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>
      <c r="A5" s="6"/>
      <c r="B5" s="81" t="s">
        <v>274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>
      <c r="C10" s="91" t="s">
        <v>30</v>
      </c>
      <c r="D10" s="91"/>
      <c r="E10" s="92"/>
      <c r="F10" s="95">
        <f>'개인정보 및 신체계측 입력'!B5</f>
        <v>44193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91" t="s">
        <v>32</v>
      </c>
      <c r="D12" s="91"/>
      <c r="E12" s="92"/>
      <c r="F12" s="100">
        <f ca="1">'개인정보 및 신체계측 입력'!C2</f>
        <v>46</v>
      </c>
      <c r="G12" s="100"/>
      <c r="H12" s="100"/>
      <c r="I12" s="100"/>
      <c r="K12" s="129">
        <f>'개인정보 및 신체계측 입력'!E2</f>
        <v>165.3</v>
      </c>
      <c r="L12" s="130"/>
      <c r="M12" s="123">
        <f>'개인정보 및 신체계측 입력'!G2</f>
        <v>60.1</v>
      </c>
      <c r="N12" s="124"/>
      <c r="O12" s="119" t="s">
        <v>270</v>
      </c>
      <c r="P12" s="113"/>
      <c r="Q12" s="96">
        <f>'개인정보 및 신체계측 입력'!I2</f>
        <v>22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>
      <c r="C14" s="93" t="s">
        <v>31</v>
      </c>
      <c r="D14" s="93"/>
      <c r="E14" s="94"/>
      <c r="F14" s="97" t="str">
        <f>MID('DRIs DATA'!B1,28,3)</f>
        <v>이인선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5" t="s">
        <v>41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6" t="s">
        <v>42</v>
      </c>
      <c r="E36" s="86"/>
      <c r="F36" s="86"/>
      <c r="G36" s="86"/>
      <c r="H36" s="86"/>
      <c r="I36" s="34">
        <f>'DRIs DATA'!F8</f>
        <v>66.2</v>
      </c>
      <c r="J36" s="89" t="s">
        <v>43</v>
      </c>
      <c r="K36" s="89"/>
      <c r="L36" s="89"/>
      <c r="M36" s="89"/>
      <c r="N36" s="35"/>
      <c r="O36" s="109" t="s">
        <v>44</v>
      </c>
      <c r="P36" s="109"/>
      <c r="Q36" s="109"/>
      <c r="R36" s="109"/>
      <c r="S36" s="109"/>
      <c r="T36" s="6"/>
    </row>
    <row r="37" spans="2:20" ht="18" customHeight="1">
      <c r="B37" s="12"/>
      <c r="C37" s="107" t="s">
        <v>181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6" t="s">
        <v>42</v>
      </c>
      <c r="E41" s="86"/>
      <c r="F41" s="86"/>
      <c r="G41" s="86"/>
      <c r="H41" s="86"/>
      <c r="I41" s="34">
        <f>'DRIs DATA'!G8</f>
        <v>12.2</v>
      </c>
      <c r="J41" s="89" t="s">
        <v>43</v>
      </c>
      <c r="K41" s="89"/>
      <c r="L41" s="89"/>
      <c r="M41" s="89"/>
      <c r="N41" s="35"/>
      <c r="O41" s="90" t="s">
        <v>48</v>
      </c>
      <c r="P41" s="90"/>
      <c r="Q41" s="90"/>
      <c r="R41" s="90"/>
      <c r="S41" s="90"/>
      <c r="T41" s="6"/>
    </row>
    <row r="42" spans="2:20" ht="18" customHeight="1">
      <c r="B42" s="6"/>
      <c r="C42" s="111" t="s">
        <v>183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10" t="s">
        <v>42</v>
      </c>
      <c r="E46" s="110"/>
      <c r="F46" s="110"/>
      <c r="G46" s="110"/>
      <c r="H46" s="110"/>
      <c r="I46" s="34">
        <f>'DRIs DATA'!H8</f>
        <v>21.6</v>
      </c>
      <c r="J46" s="89" t="s">
        <v>43</v>
      </c>
      <c r="K46" s="89"/>
      <c r="L46" s="89"/>
      <c r="M46" s="89"/>
      <c r="N46" s="35"/>
      <c r="O46" s="90" t="s">
        <v>47</v>
      </c>
      <c r="P46" s="90"/>
      <c r="Q46" s="90"/>
      <c r="R46" s="90"/>
      <c r="S46" s="90"/>
      <c r="T46" s="6"/>
    </row>
    <row r="47" spans="2:20" ht="18" customHeight="1">
      <c r="B47" s="6"/>
      <c r="C47" s="111" t="s">
        <v>182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5" t="s">
        <v>190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163</v>
      </c>
      <c r="D69" s="85"/>
      <c r="E69" s="85"/>
      <c r="F69" s="85"/>
      <c r="G69" s="85"/>
      <c r="H69" s="86" t="s">
        <v>169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7">
        <f>ROUND('그룹 전체 사용자의 일일 입력'!D6/MAX('그룹 전체 사용자의 일일 입력'!$B$6,'그룹 전체 사용자의 일일 입력'!$C$6,'그룹 전체 사용자의 일일 입력'!$D$6),1)</f>
        <v>0.8</v>
      </c>
      <c r="P69" s="87"/>
      <c r="Q69" s="37" t="s">
        <v>53</v>
      </c>
      <c r="R69" s="35"/>
      <c r="S69" s="35"/>
      <c r="T69" s="6"/>
    </row>
    <row r="70" spans="2:21" ht="18" customHeight="1" thickBot="1">
      <c r="B70" s="6"/>
      <c r="C70" s="88" t="s">
        <v>164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50</v>
      </c>
      <c r="D72" s="85"/>
      <c r="E72" s="85"/>
      <c r="F72" s="85"/>
      <c r="G72" s="85"/>
      <c r="H72" s="38"/>
      <c r="I72" s="86" t="s">
        <v>51</v>
      </c>
      <c r="J72" s="86"/>
      <c r="K72" s="36">
        <f>ROUND('DRIs DATA'!L8,1)</f>
        <v>19.899999999999999</v>
      </c>
      <c r="L72" s="36" t="s">
        <v>52</v>
      </c>
      <c r="M72" s="36">
        <f>ROUND('DRIs DATA'!K8,1)</f>
        <v>9.3000000000000007</v>
      </c>
      <c r="N72" s="89" t="s">
        <v>53</v>
      </c>
      <c r="O72" s="89"/>
      <c r="P72" s="89"/>
      <c r="Q72" s="89"/>
      <c r="R72" s="39"/>
      <c r="S72" s="35"/>
      <c r="T72" s="6"/>
    </row>
    <row r="73" spans="2:21" ht="18" customHeight="1">
      <c r="B73" s="6"/>
      <c r="C73" s="111" t="s">
        <v>180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5" t="s">
        <v>191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2" t="s">
        <v>167</v>
      </c>
      <c r="C80" s="102"/>
      <c r="D80" s="102"/>
      <c r="E80" s="102"/>
      <c r="F80" s="21"/>
      <c r="G80" s="21"/>
      <c r="H80" s="21"/>
      <c r="L80" s="102" t="s">
        <v>171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3" t="s">
        <v>267</v>
      </c>
      <c r="C93" s="104"/>
      <c r="D93" s="104"/>
      <c r="E93" s="104"/>
      <c r="F93" s="104"/>
      <c r="G93" s="104"/>
      <c r="H93" s="104"/>
      <c r="I93" s="104"/>
      <c r="J93" s="105"/>
      <c r="L93" s="103" t="s">
        <v>174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>
      <c r="B94" s="164" t="s">
        <v>170</v>
      </c>
      <c r="C94" s="162"/>
      <c r="D94" s="162"/>
      <c r="E94" s="162"/>
      <c r="F94" s="160">
        <f>ROUND('DRIs DATA'!F16/'DRIs DATA'!C16*100,2)</f>
        <v>89.84</v>
      </c>
      <c r="G94" s="160"/>
      <c r="H94" s="162" t="s">
        <v>166</v>
      </c>
      <c r="I94" s="162"/>
      <c r="J94" s="163"/>
      <c r="L94" s="164" t="s">
        <v>170</v>
      </c>
      <c r="M94" s="162"/>
      <c r="N94" s="162"/>
      <c r="O94" s="162"/>
      <c r="P94" s="162"/>
      <c r="Q94" s="23">
        <f>ROUND('DRIs DATA'!M16/'DRIs DATA'!K16*100,2)</f>
        <v>250</v>
      </c>
      <c r="R94" s="162" t="s">
        <v>166</v>
      </c>
      <c r="S94" s="162"/>
      <c r="T94" s="163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8" t="s">
        <v>179</v>
      </c>
      <c r="C96" s="149"/>
      <c r="D96" s="149"/>
      <c r="E96" s="149"/>
      <c r="F96" s="149"/>
      <c r="G96" s="149"/>
      <c r="H96" s="149"/>
      <c r="I96" s="149"/>
      <c r="J96" s="150"/>
      <c r="L96" s="154" t="s">
        <v>172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5" t="s">
        <v>192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2" t="s">
        <v>168</v>
      </c>
      <c r="C107" s="102"/>
      <c r="D107" s="102"/>
      <c r="E107" s="102"/>
      <c r="F107" s="6"/>
      <c r="G107" s="6"/>
      <c r="H107" s="6"/>
      <c r="I107" s="6"/>
      <c r="L107" s="102" t="s">
        <v>269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6" t="s">
        <v>263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264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>
      <c r="B121" s="43" t="s">
        <v>170</v>
      </c>
      <c r="C121" s="16"/>
      <c r="D121" s="16"/>
      <c r="E121" s="15"/>
      <c r="F121" s="160">
        <f>ROUND('DRIs DATA'!F26/'DRIs DATA'!C26*100,2)</f>
        <v>357.2</v>
      </c>
      <c r="G121" s="160"/>
      <c r="H121" s="162" t="s">
        <v>165</v>
      </c>
      <c r="I121" s="162"/>
      <c r="J121" s="163"/>
      <c r="L121" s="42" t="s">
        <v>170</v>
      </c>
      <c r="M121" s="20"/>
      <c r="N121" s="20"/>
      <c r="O121" s="23"/>
      <c r="P121" s="6"/>
      <c r="Q121" s="58">
        <f>ROUND('DRIs DATA'!AH26/'DRIs DATA'!AE26*100,2)</f>
        <v>153.33000000000001</v>
      </c>
      <c r="R121" s="162" t="s">
        <v>165</v>
      </c>
      <c r="S121" s="162"/>
      <c r="T121" s="163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1" t="s">
        <v>173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268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5.75" thickBot="1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5" t="s">
        <v>261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262</v>
      </c>
      <c r="P130" s="136"/>
      <c r="Q130" s="136"/>
      <c r="R130" s="136"/>
      <c r="S130" s="136"/>
      <c r="T130" s="137"/>
    </row>
    <row r="131" spans="2:21" ht="18" customHeight="1" thickBot="1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5" t="s">
        <v>193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2" t="s">
        <v>176</v>
      </c>
      <c r="C158" s="102"/>
      <c r="D158" s="102"/>
      <c r="E158" s="6"/>
      <c r="F158" s="6"/>
      <c r="G158" s="6"/>
      <c r="H158" s="6"/>
      <c r="I158" s="6"/>
      <c r="L158" s="102" t="s">
        <v>177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6" t="s">
        <v>265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175</v>
      </c>
      <c r="M171" s="117"/>
      <c r="N171" s="117"/>
      <c r="O171" s="117"/>
      <c r="P171" s="117"/>
      <c r="Q171" s="117"/>
      <c r="R171" s="117"/>
      <c r="S171" s="118"/>
    </row>
    <row r="172" spans="2:19" ht="18" customHeight="1">
      <c r="B172" s="42" t="s">
        <v>170</v>
      </c>
      <c r="C172" s="20"/>
      <c r="D172" s="20"/>
      <c r="E172" s="6"/>
      <c r="F172" s="160">
        <f>ROUND('DRIs DATA'!F36/'DRIs DATA'!C36*100,2)</f>
        <v>67.33</v>
      </c>
      <c r="G172" s="16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403.12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1" t="s">
        <v>184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186</v>
      </c>
      <c r="M174" s="142"/>
      <c r="N174" s="142"/>
      <c r="O174" s="142"/>
      <c r="P174" s="142"/>
      <c r="Q174" s="142"/>
      <c r="R174" s="142"/>
      <c r="S174" s="143"/>
    </row>
    <row r="175" spans="2:19" ht="18" customHeight="1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>
      <c r="B183" s="102" t="s">
        <v>178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6" t="s">
        <v>266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>
      <c r="B197" s="42" t="s">
        <v>170</v>
      </c>
      <c r="C197" s="20"/>
      <c r="D197" s="20"/>
      <c r="E197" s="6"/>
      <c r="F197" s="160">
        <f>ROUND('DRIs DATA'!F46/'DRIs DATA'!C46*100,2)</f>
        <v>188</v>
      </c>
      <c r="G197" s="160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1" t="s">
        <v>185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>
      <c r="K205" s="10"/>
    </row>
    <row r="206" spans="2:20" ht="18" customHeight="1">
      <c r="B206" s="135" t="s">
        <v>194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1" t="s">
        <v>187</v>
      </c>
      <c r="C209" s="161"/>
      <c r="D209" s="161"/>
      <c r="E209" s="161"/>
      <c r="F209" s="161"/>
      <c r="G209" s="161"/>
      <c r="H209" s="161"/>
      <c r="I209" s="24">
        <f>'DRIs DATA'!B6</f>
        <v>1900</v>
      </c>
      <c r="J209" s="6" t="s">
        <v>188</v>
      </c>
      <c r="K209" s="6"/>
      <c r="L209" s="6"/>
      <c r="M209" s="6"/>
      <c r="N209" s="6"/>
    </row>
    <row r="210" spans="2:14" ht="18" customHeight="1">
      <c r="B210" s="147" t="s">
        <v>189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2021-02-15T07:46:05Z</dcterms:modified>
</cp:coreProperties>
</file>