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<sst xmlns="http://schemas.openxmlformats.org/spreadsheetml/2006/main" count="692" uniqueCount="283">
  <si>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</si>
  <si>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</si>
  <si>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</si>
  <si>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</si>
  <si>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</si>
  <si>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</si>
  <si>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</si>
  <si>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</si>
  <si>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</si>
  <si>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</si>
  <si>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</si>
  <si>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</si>
  <si>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</si>
  <si>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</si>
  <si>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</si>
  <si>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</si>
  <si>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</si>
  <si>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</si>
  <si>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</si>
  <si>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</si>
  <si>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</si>
  <si>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</si>
  <si>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</si>
  <si>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</si>
  <si>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</si>
  <si>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</si>
  <si>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</si>
  <si>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</si>
  <si>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</si>
  <si>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</si>
  <si>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</si>
  <si>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</si>
  <si>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</si>
  <si>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</si>
  <si>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</si>
  <si>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</si>
  <si>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</si>
  <si>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</si>
  <si>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</si>
  <si>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</si>
  <si>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</si>
  <si>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</si>
  <si>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</si>
  <si>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</si>
  <si>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</si>
  <si>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</si>
  <si>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</si>
  <si>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</si>
  <si>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</si>
  <si>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</si>
  <si>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</si>
  <si>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</si>
  <si>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</si>
  <si>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</si>
  <si>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</si>
  <si>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</si>
  <si>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</si>
  <si>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</si>
  <si>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</si>
  <si>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</si>
  <si>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</si>
  <si>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</si>
  <si>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</si>
  <si>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</si>
  <si>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</si>
  <si>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</si>
  <si>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</si>
  <si>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</si>
  <si>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</si>
  <si>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</si>
  <si>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</si>
  <si>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</si>
  <si>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</si>
  <si>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</si>
  <si>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</si>
  <si>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</si>
  <si>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</si>
  <si>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</si>
  <si>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</si>
  <si>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</si>
  <si>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</si>
  <si>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</si>
  <si>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</si>
  <si>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</si>
  <si>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</si>
  <si>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</si>
  <si>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</si>
  <si>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</si>
  <si>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</si>
  <si>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</si>
  <si>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</si>
  <si>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</si>
  <si>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</si>
  <si>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</si>
  <si>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</si>
  <si>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</si>
  <si>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</si>
  <si>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</si>
  <si>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</si>
  <si>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</si>
  <si>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</si>
  <si>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</si>
  <si>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</si>
  <si>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</si>
  <si>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</si>
  <si>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</si>
  <si>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</si>
  <si>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</si>
  <si>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</si>
  <si>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</si>
  <si>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</si>
  <si>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</si>
  <si>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</si>
  <si>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</si>
  <si>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</si>
  <si>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</si>
  <si>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</si>
  <si>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</si>
  <si>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</si>
  <si>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</si>
  <si>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</si>
  <si>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</si>
  <si>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</si>
  <si>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</si>
  <si>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</si>
  <si>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</si>
  <si>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</si>
  <si>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</si>
  <si>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</si>
  <si>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</si>
  <si>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</si>
  <si>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</si>
  <si>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</si>
  <si>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</si>
  <si>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</si>
  <si>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</si>
  <si>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</si>
  <si>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</si>
  <si>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</si>
  <si>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</si>
  <si>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</si>
  <si>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</si>
  <si>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</si>
  <si>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</si>
  <si>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</si>
  <si>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</si>
  <si>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</si>
  <si>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</si>
  <si>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</si>
  <si>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</si>
  <si>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</si>
  <si>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</si>
  <si>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</si>
  <si>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</si>
  <si>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</si>
  <si>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</si>
  <si>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</si>
  <si>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</si>
  <si>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</si>
  <si>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</si>
  <si>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</si>
  <si>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</si>
  <si>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</si>
  <si>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</si>
  <si>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</si>
  <si>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</si>
  <si>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</si>
  <si>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</si>
  <si>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</si>
  <si>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</si>
  <si>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</si>
  <si>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</si>
  <si>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</si>
  <si>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</si>
  <si>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</si>
  <si>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</si>
  <si>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</si>
  <si>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</si>
  <si>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</si>
  <si>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</si>
  <si>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</si>
  <si>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</si>
  <si>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</si>
  <si>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</si>
  <si>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</si>
  <si>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</si>
  <si>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</si>
  <si>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</si>
  <si>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</si>
  <si>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</si>
  <si>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</si>
  <si>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</si>
  <si>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</si>
  <si>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</si>
  <si>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</si>
  <si>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</si>
  <si>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</si>
  <si>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</si>
  <si>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</si>
  <si>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</si>
  <si>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</si>
  <si>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</si>
  <si>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</si>
  <si>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</si>
  <si>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</si>
  <si>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</si>
  <si>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</si>
  <si>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</si>
  <si>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</si>
  <si>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</si>
  <si>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</si>
  <si>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</si>
  <si>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</si>
  <si>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</si>
  <si>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</si>
  <si>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</si>
  <si>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</si>
  <si>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</si>
  <si>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</si>
  <si>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</si>
  <si>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</si>
  <si>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</si>
  <si>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</si>
  <si>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</si>
  <si>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</si>
  <si>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</si>
  <si>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</si>
  <si>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</si>
  <si>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</si>
  <si>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</si>
  <si>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</si>
  <si>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</si>
  <si>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</si>
  <si>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</si>
  <si>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</si>
  <si>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</si>
  <si>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</si>
  <si>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</si>
  <si>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</si>
  <si>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</si>
  <si>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</si>
  <si>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</si>
  <si>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</si>
  <si>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</si>
  <si>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</si>
  <si>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</si>
  <si>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</si>
  <si>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</si>
  <si>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</si>
  <si>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</si>
  <si>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</si>
  <si>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</si>
  <si>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</si>
  <si>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</si>
  <si>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</si>
  <si>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</si>
  <si>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</si>
  <si>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</si>
  <si>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</si>
  <si>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</si>
  <si>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</si>
  <si>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</si>
  <si>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</si>
  <si>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</si>
  <si>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</si>
  <si>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</si>
  <si>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</si>
  <si>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</si>
  <si>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</si>
  <si>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</si>
  <si>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</si>
  <si>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</si>
  <si>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</si>
  <si>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</si>
  <si>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</si>
  <si>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</si>
  <si>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</si>
  <si>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</si>
  <si>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</si>
  <si>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이미경, ID : H1900583)</t>
  </si>
  <si>
    <t>2021년 02월 18일 14:46:24</t>
  </si>
  <si>
    <t>이미경</t>
  </si>
  <si>
    <t>H1900583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</si>
</sst>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9304"/>
        <c:axId val="496203816"/>
      </c:barChart>
      <c:catAx>
        <c:axId val="496209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3816"/>
        <c:crosses val="autoZero"/>
        <c:auto val="1"/>
        <c:lblAlgn val="ctr"/>
        <c:lblOffset val="100"/>
        <c:noMultiLvlLbl val="0"/>
      </c:catAx>
      <c:valAx>
        <c:axId val="496203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4488"/>
        <c:axId val="511213312"/>
      </c:barChart>
      <c:catAx>
        <c:axId val="51121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3312"/>
        <c:crosses val="autoZero"/>
        <c:auto val="1"/>
        <c:lblAlgn val="ctr"/>
        <c:lblOffset val="100"/>
        <c:noMultiLvlLbl val="0"/>
      </c:catAx>
      <c:valAx>
        <c:axId val="51121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74368"/>
        <c:axId val="495375936"/>
      </c:barChart>
      <c:catAx>
        <c:axId val="49537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75936"/>
        <c:crosses val="autoZero"/>
        <c:auto val="1"/>
        <c:lblAlgn val="ctr"/>
        <c:lblOffset val="100"/>
        <c:noMultiLvlLbl val="0"/>
      </c:catAx>
      <c:valAx>
        <c:axId val="49537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7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1198.9000000000001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77896"/>
        <c:axId val="495379464"/>
      </c:barChart>
      <c:catAx>
        <c:axId val="49537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79464"/>
        <c:crosses val="autoZero"/>
        <c:auto val="1"/>
        <c:lblAlgn val="ctr"/>
        <c:lblOffset val="100"/>
        <c:noMultiLvlLbl val="0"/>
      </c:catAx>
      <c:valAx>
        <c:axId val="49537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7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3693312"/>
        <c:axId val="498552568"/>
      </c:barChart>
      <c:catAx>
        <c:axId val="20369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2568"/>
        <c:crosses val="autoZero"/>
        <c:auto val="1"/>
        <c:lblAlgn val="ctr"/>
        <c:lblOffset val="100"/>
        <c:noMultiLvlLbl val="0"/>
      </c:catAx>
      <c:valAx>
        <c:axId val="498552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36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50216"/>
        <c:axId val="498550608"/>
      </c:barChart>
      <c:catAx>
        <c:axId val="49855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0608"/>
        <c:crosses val="autoZero"/>
        <c:auto val="1"/>
        <c:lblAlgn val="ctr"/>
        <c:lblOffset val="100"/>
        <c:noMultiLvlLbl val="0"/>
      </c:catAx>
      <c:valAx>
        <c:axId val="49855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5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49432"/>
        <c:axId val="498548648"/>
      </c:barChart>
      <c:catAx>
        <c:axId val="49854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48648"/>
        <c:crosses val="autoZero"/>
        <c:auto val="1"/>
        <c:lblAlgn val="ctr"/>
        <c:lblOffset val="100"/>
        <c:noMultiLvlLbl val="0"/>
      </c:catAx>
      <c:valAx>
        <c:axId val="49854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4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49824"/>
        <c:axId val="498551784"/>
      </c:barChart>
      <c:catAx>
        <c:axId val="49854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1784"/>
        <c:crosses val="autoZero"/>
        <c:auto val="1"/>
        <c:lblAlgn val="ctr"/>
        <c:lblOffset val="100"/>
        <c:noMultiLvlLbl val="0"/>
      </c:catAx>
      <c:valAx>
        <c:axId val="49855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4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1355.5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51392"/>
        <c:axId val="498553744"/>
      </c:barChart>
      <c:catAx>
        <c:axId val="49855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3744"/>
        <c:crosses val="autoZero"/>
        <c:auto val="1"/>
        <c:lblAlgn val="ctr"/>
        <c:lblOffset val="100"/>
        <c:noMultiLvlLbl val="0"/>
      </c:catAx>
      <c:valAx>
        <c:axId val="4985537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5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54920"/>
        <c:axId val="498554136"/>
      </c:barChart>
      <c:catAx>
        <c:axId val="49855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4136"/>
        <c:crosses val="autoZero"/>
        <c:auto val="1"/>
        <c:lblAlgn val="ctr"/>
        <c:lblOffset val="100"/>
        <c:noMultiLvlLbl val="0"/>
      </c:catAx>
      <c:valAx>
        <c:axId val="49855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5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55704"/>
        <c:axId val="498555312"/>
      </c:barChart>
      <c:catAx>
        <c:axId val="49855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555312"/>
        <c:crosses val="autoZero"/>
        <c:auto val="1"/>
        <c:lblAlgn val="ctr"/>
        <c:lblOffset val="100"/>
        <c:noMultiLvlLbl val="0"/>
      </c:catAx>
      <c:valAx>
        <c:axId val="49855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5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4992"/>
        <c:axId val="496204600"/>
      </c:barChart>
      <c:catAx>
        <c:axId val="49620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4600"/>
        <c:crosses val="autoZero"/>
        <c:auto val="1"/>
        <c:lblAlgn val="ctr"/>
        <c:lblOffset val="100"/>
        <c:noMultiLvlLbl val="0"/>
      </c:catAx>
      <c:valAx>
        <c:axId val="496204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154.69999999999999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62992"/>
        <c:axId val="169659856"/>
      </c:barChart>
      <c:catAx>
        <c:axId val="16966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59856"/>
        <c:crosses val="autoZero"/>
        <c:auto val="1"/>
        <c:lblAlgn val="ctr"/>
        <c:lblOffset val="100"/>
        <c:noMultiLvlLbl val="0"/>
      </c:catAx>
      <c:valAx>
        <c:axId val="16965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6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57504"/>
        <c:axId val="169657112"/>
      </c:barChart>
      <c:catAx>
        <c:axId val="16965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57112"/>
        <c:crosses val="autoZero"/>
        <c:auto val="1"/>
        <c:lblAlgn val="ctr"/>
        <c:lblOffset val="100"/>
        <c:noMultiLvlLbl val="0"/>
      </c:catAx>
      <c:valAx>
        <c:axId val="16965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5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</c:v>
                </c:pt>
                <c:pt idx="1">
                  <c:v>16.399999999999999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9659464"/>
        <c:axId val="169658288"/>
      </c:barChart>
      <c:catAx>
        <c:axId val="16965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58288"/>
        <c:crosses val="autoZero"/>
        <c:auto val="1"/>
        <c:lblAlgn val="ctr"/>
        <c:lblOffset val="100"/>
        <c:noMultiLvlLbl val="0"/>
      </c:catAx>
      <c:valAx>
        <c:axId val="169658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5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13.902609</c:v>
                </c:pt>
                <c:pt idx="1">
                  <c:v>17.390985000000001</c:v>
                </c:pt>
                <c:pt idx="2">
                  <c:v>22.2744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55936"/>
        <c:axId val="169662208"/>
      </c:barChart>
      <c:catAx>
        <c:axId val="1696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62208"/>
        <c:crosses val="autoZero"/>
        <c:auto val="1"/>
        <c:lblAlgn val="ctr"/>
        <c:lblOffset val="100"/>
        <c:noMultiLvlLbl val="0"/>
      </c:catAx>
      <c:valAx>
        <c:axId val="169662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9660640"/>
        <c:axId val="169661032"/>
      </c:barChart>
      <c:catAx>
        <c:axId val="16966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61032"/>
        <c:crosses val="autoZero"/>
        <c:auto val="1"/>
        <c:lblAlgn val="ctr"/>
        <c:lblOffset val="100"/>
        <c:noMultiLvlLbl val="0"/>
      </c:catAx>
      <c:valAx>
        <c:axId val="16966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6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</c:v>
                </c:pt>
                <c:pt idx="1">
                  <c:v>12</c:v>
                </c:pt>
                <c:pt idx="2">
                  <c:v>18.7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69661816"/>
        <c:axId val="169655544"/>
      </c:barChart>
      <c:catAx>
        <c:axId val="16966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9655544"/>
        <c:crosses val="autoZero"/>
        <c:auto val="1"/>
        <c:lblAlgn val="ctr"/>
        <c:lblOffset val="100"/>
        <c:noMultiLvlLbl val="0"/>
      </c:catAx>
      <c:valAx>
        <c:axId val="16965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966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548256"/>
        <c:axId val="497747016"/>
      </c:barChart>
      <c:catAx>
        <c:axId val="49854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7016"/>
        <c:crosses val="autoZero"/>
        <c:auto val="1"/>
        <c:lblAlgn val="ctr"/>
        <c:lblOffset val="100"/>
        <c:noMultiLvlLbl val="0"/>
      </c:catAx>
      <c:valAx>
        <c:axId val="497747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54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45840"/>
        <c:axId val="497746232"/>
      </c:barChart>
      <c:catAx>
        <c:axId val="49774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6232"/>
        <c:crosses val="autoZero"/>
        <c:auto val="1"/>
        <c:lblAlgn val="ctr"/>
        <c:lblOffset val="100"/>
        <c:noMultiLvlLbl val="0"/>
      </c:catAx>
      <c:valAx>
        <c:axId val="497746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4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580.79999999999995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42704"/>
        <c:axId val="497743880"/>
      </c:barChart>
      <c:catAx>
        <c:axId val="49774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3880"/>
        <c:crosses val="autoZero"/>
        <c:auto val="1"/>
        <c:lblAlgn val="ctr"/>
        <c:lblOffset val="100"/>
        <c:noMultiLvlLbl val="0"/>
      </c:catAx>
      <c:valAx>
        <c:axId val="49774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4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5384"/>
        <c:axId val="496204208"/>
      </c:barChart>
      <c:catAx>
        <c:axId val="49620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4208"/>
        <c:crosses val="autoZero"/>
        <c:auto val="1"/>
        <c:lblAlgn val="ctr"/>
        <c:lblOffset val="100"/>
        <c:noMultiLvlLbl val="0"/>
      </c:catAx>
      <c:valAx>
        <c:axId val="496204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5020.6000000000004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47408"/>
        <c:axId val="497748192"/>
      </c:barChart>
      <c:catAx>
        <c:axId val="49774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8192"/>
        <c:crosses val="autoZero"/>
        <c:auto val="1"/>
        <c:lblAlgn val="ctr"/>
        <c:lblOffset val="100"/>
        <c:noMultiLvlLbl val="0"/>
      </c:catAx>
      <c:valAx>
        <c:axId val="49774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4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44664"/>
        <c:axId val="497747800"/>
      </c:barChart>
      <c:catAx>
        <c:axId val="497744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7800"/>
        <c:crosses val="autoZero"/>
        <c:auto val="1"/>
        <c:lblAlgn val="ctr"/>
        <c:lblOffset val="100"/>
        <c:noMultiLvlLbl val="0"/>
      </c:catAx>
      <c:valAx>
        <c:axId val="497747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4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746624"/>
        <c:axId val="497745056"/>
      </c:barChart>
      <c:catAx>
        <c:axId val="49774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745056"/>
        <c:crosses val="autoZero"/>
        <c:auto val="1"/>
        <c:lblAlgn val="ctr"/>
        <c:lblOffset val="100"/>
        <c:noMultiLvlLbl val="0"/>
      </c:catAx>
      <c:valAx>
        <c:axId val="49774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74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89360"/>
        <c:axId val="168083872"/>
      </c:barChart>
      <c:catAx>
        <c:axId val="16808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83872"/>
        <c:crosses val="autoZero"/>
        <c:auto val="1"/>
        <c:lblAlgn val="ctr"/>
        <c:lblOffset val="100"/>
        <c:noMultiLvlLbl val="0"/>
      </c:catAx>
      <c:valAx>
        <c:axId val="16808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8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89752"/>
        <c:axId val="168087008"/>
      </c:barChart>
      <c:catAx>
        <c:axId val="16808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87008"/>
        <c:crosses val="autoZero"/>
        <c:auto val="1"/>
        <c:lblAlgn val="ctr"/>
        <c:lblOffset val="100"/>
        <c:noMultiLvlLbl val="0"/>
      </c:catAx>
      <c:valAx>
        <c:axId val="168087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8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85832"/>
        <c:axId val="168090928"/>
      </c:barChart>
      <c:catAx>
        <c:axId val="16808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90928"/>
        <c:crosses val="autoZero"/>
        <c:auto val="1"/>
        <c:lblAlgn val="ctr"/>
        <c:lblOffset val="100"/>
        <c:noMultiLvlLbl val="0"/>
      </c:catAx>
      <c:valAx>
        <c:axId val="16809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8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87792"/>
        <c:axId val="168088576"/>
      </c:barChart>
      <c:catAx>
        <c:axId val="16808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8088576"/>
        <c:crosses val="autoZero"/>
        <c:auto val="1"/>
        <c:lblAlgn val="ctr"/>
        <c:lblOffset val="100"/>
        <c:noMultiLvlLbl val="0"/>
      </c:catAx>
      <c:valAx>
        <c:axId val="16808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8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8086616"/>
        <c:axId val="511218800"/>
      </c:barChart>
      <c:catAx>
        <c:axId val="16808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8800"/>
        <c:crosses val="autoZero"/>
        <c:auto val="1"/>
        <c:lblAlgn val="ctr"/>
        <c:lblOffset val="100"/>
        <c:noMultiLvlLbl val="0"/>
      </c:catAx>
      <c:valAx>
        <c:axId val="511218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808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211744"/>
        <c:axId val="511212528"/>
      </c:barChart>
      <c:catAx>
        <c:axId val="51121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212528"/>
        <c:crosses val="autoZero"/>
        <c:auto val="1"/>
        <c:lblAlgn val="ctr"/>
        <c:lblOffset val="100"/>
        <c:noMultiLvlLbl val="0"/>
      </c:catAx>
      <c:valAx>
        <c:axId val="51121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21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이미경, ID : H1900583)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14:46:24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5" t="s">
        <v>196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74" t="s">
        <v>55</v>
      </c>
      <c r="B4" s="74"/>
      <c r="C4" s="74"/>
      <c r="D4" s="46"/>
      <c r="E4" s="76" t="s">
        <v>197</v>
      </c>
      <c r="F4" s="77"/>
      <c r="G4" s="77"/>
      <c r="H4" s="78"/>
      <c r="I4" s="46"/>
      <c r="J4" s="76" t="s">
        <v>198</v>
      </c>
      <c r="K4" s="77"/>
      <c r="L4" s="78"/>
      <c r="M4" s="46"/>
      <c r="N4" s="74" t="s">
        <v>199</v>
      </c>
      <c r="O4" s="74"/>
      <c r="P4" s="74"/>
      <c r="Q4" s="74"/>
      <c r="R4" s="74"/>
      <c r="S4" s="74"/>
      <c r="T4" s="46"/>
      <c r="U4" s="74" t="s">
        <v>200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1823.4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71.900000000000006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69.3</v>
      </c>
      <c r="G8" s="59">
        <f>'DRIs DATA 입력'!G8</f>
        <v>12</v>
      </c>
      <c r="H8" s="59">
        <f>'DRIs DATA 입력'!H8</f>
        <v>18.7</v>
      </c>
      <c r="I8" s="46"/>
      <c r="J8" s="59" t="s">
        <v>215</v>
      </c>
      <c r="K8" s="59">
        <f>'DRIs DATA 입력'!K8</f>
        <v>6.3</v>
      </c>
      <c r="L8" s="59">
        <f>'DRIs DATA 입력'!L8</f>
        <v>16.399999999999999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3" t="s">
        <v>216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74" t="s">
        <v>217</v>
      </c>
      <c r="B14" s="74"/>
      <c r="C14" s="74"/>
      <c r="D14" s="74"/>
      <c r="E14" s="74"/>
      <c r="F14" s="74"/>
      <c r="G14" s="46"/>
      <c r="H14" s="74" t="s">
        <v>218</v>
      </c>
      <c r="I14" s="74"/>
      <c r="J14" s="74"/>
      <c r="K14" s="74"/>
      <c r="L14" s="74"/>
      <c r="M14" s="74"/>
      <c r="N14" s="46"/>
      <c r="O14" s="74" t="s">
        <v>219</v>
      </c>
      <c r="P14" s="74"/>
      <c r="Q14" s="74"/>
      <c r="R14" s="74"/>
      <c r="S14" s="74"/>
      <c r="T14" s="74"/>
      <c r="U14" s="46"/>
      <c r="V14" s="74" t="s">
        <v>220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563.5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4.4000000000000004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213.6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3" t="s">
        <v>222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>
      <c r="A24" s="74" t="s">
        <v>223</v>
      </c>
      <c r="B24" s="74"/>
      <c r="C24" s="74"/>
      <c r="D24" s="74"/>
      <c r="E24" s="74"/>
      <c r="F24" s="74"/>
      <c r="G24" s="46"/>
      <c r="H24" s="74" t="s">
        <v>224</v>
      </c>
      <c r="I24" s="74"/>
      <c r="J24" s="74"/>
      <c r="K24" s="74"/>
      <c r="L24" s="74"/>
      <c r="M24" s="74"/>
      <c r="N24" s="46"/>
      <c r="O24" s="74" t="s">
        <v>225</v>
      </c>
      <c r="P24" s="74"/>
      <c r="Q24" s="74"/>
      <c r="R24" s="74"/>
      <c r="S24" s="74"/>
      <c r="T24" s="74"/>
      <c r="U24" s="46"/>
      <c r="V24" s="74" t="s">
        <v>226</v>
      </c>
      <c r="W24" s="74"/>
      <c r="X24" s="74"/>
      <c r="Y24" s="74"/>
      <c r="Z24" s="74"/>
      <c r="AA24" s="74"/>
      <c r="AB24" s="46"/>
      <c r="AC24" s="74" t="s">
        <v>227</v>
      </c>
      <c r="AD24" s="74"/>
      <c r="AE24" s="74"/>
      <c r="AF24" s="74"/>
      <c r="AG24" s="74"/>
      <c r="AH24" s="74"/>
      <c r="AI24" s="46"/>
      <c r="AJ24" s="74" t="s">
        <v>228</v>
      </c>
      <c r="AK24" s="74"/>
      <c r="AL24" s="74"/>
      <c r="AM24" s="74"/>
      <c r="AN24" s="74"/>
      <c r="AO24" s="74"/>
      <c r="AP24" s="46"/>
      <c r="AQ24" s="74" t="s">
        <v>229</v>
      </c>
      <c r="AR24" s="74"/>
      <c r="AS24" s="74"/>
      <c r="AT24" s="74"/>
      <c r="AU24" s="74"/>
      <c r="AV24" s="74"/>
      <c r="AW24" s="46"/>
      <c r="AX24" s="74" t="s">
        <v>230</v>
      </c>
      <c r="AY24" s="74"/>
      <c r="AZ24" s="74"/>
      <c r="BA24" s="74"/>
      <c r="BB24" s="74"/>
      <c r="BC24" s="74"/>
      <c r="BD24" s="46"/>
      <c r="BE24" s="74" t="s">
        <v>231</v>
      </c>
      <c r="BF24" s="74"/>
      <c r="BG24" s="74"/>
      <c r="BH24" s="74"/>
      <c r="BI24" s="74"/>
      <c r="BJ24" s="74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541.5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3" t="s">
        <v>233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74" t="s">
        <v>234</v>
      </c>
      <c r="B34" s="74"/>
      <c r="C34" s="74"/>
      <c r="D34" s="74"/>
      <c r="E34" s="74"/>
      <c r="F34" s="74"/>
      <c r="G34" s="46"/>
      <c r="H34" s="74" t="s">
        <v>235</v>
      </c>
      <c r="I34" s="74"/>
      <c r="J34" s="74"/>
      <c r="K34" s="74"/>
      <c r="L34" s="74"/>
      <c r="M34" s="74"/>
      <c r="N34" s="46"/>
      <c r="O34" s="74" t="s">
        <v>236</v>
      </c>
      <c r="P34" s="74"/>
      <c r="Q34" s="74"/>
      <c r="R34" s="74"/>
      <c r="S34" s="74"/>
      <c r="T34" s="74"/>
      <c r="U34" s="46"/>
      <c r="V34" s="74" t="s">
        <v>237</v>
      </c>
      <c r="W34" s="74"/>
      <c r="X34" s="74"/>
      <c r="Y34" s="74"/>
      <c r="Z34" s="74"/>
      <c r="AA34" s="74"/>
      <c r="AB34" s="46"/>
      <c r="AC34" s="74" t="s">
        <v>238</v>
      </c>
      <c r="AD34" s="74"/>
      <c r="AE34" s="74"/>
      <c r="AF34" s="74"/>
      <c r="AG34" s="74"/>
      <c r="AH34" s="74"/>
      <c r="AI34" s="46"/>
      <c r="AJ34" s="74" t="s">
        <v>239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580.79999999999995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1198.9000000000001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5020.6000000000004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3226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99.9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103.4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3" t="s">
        <v>240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>
      <c r="A44" s="74" t="s">
        <v>241</v>
      </c>
      <c r="B44" s="74"/>
      <c r="C44" s="74"/>
      <c r="D44" s="74"/>
      <c r="E44" s="74"/>
      <c r="F44" s="74"/>
      <c r="G44" s="46"/>
      <c r="H44" s="74" t="s">
        <v>242</v>
      </c>
      <c r="I44" s="74"/>
      <c r="J44" s="74"/>
      <c r="K44" s="74"/>
      <c r="L44" s="74"/>
      <c r="M44" s="74"/>
      <c r="N44" s="46"/>
      <c r="O44" s="74" t="s">
        <v>243</v>
      </c>
      <c r="P44" s="74"/>
      <c r="Q44" s="74"/>
      <c r="R44" s="74"/>
      <c r="S44" s="74"/>
      <c r="T44" s="74"/>
      <c r="U44" s="46"/>
      <c r="V44" s="74" t="s">
        <v>244</v>
      </c>
      <c r="W44" s="74"/>
      <c r="X44" s="74"/>
      <c r="Y44" s="74"/>
      <c r="Z44" s="74"/>
      <c r="AA44" s="74"/>
      <c r="AB44" s="46"/>
      <c r="AC44" s="74" t="s">
        <v>245</v>
      </c>
      <c r="AD44" s="74"/>
      <c r="AE44" s="74"/>
      <c r="AF44" s="74"/>
      <c r="AG44" s="74"/>
      <c r="AH44" s="74"/>
      <c r="AI44" s="46"/>
      <c r="AJ44" s="74" t="s">
        <v>246</v>
      </c>
      <c r="AK44" s="74"/>
      <c r="AL44" s="74"/>
      <c r="AM44" s="74"/>
      <c r="AN44" s="74"/>
      <c r="AO44" s="74"/>
      <c r="AP44" s="46"/>
      <c r="AQ44" s="74" t="s">
        <v>247</v>
      </c>
      <c r="AR44" s="74"/>
      <c r="AS44" s="74"/>
      <c r="AT44" s="74"/>
      <c r="AU44" s="74"/>
      <c r="AV44" s="74"/>
      <c r="AW44" s="46"/>
      <c r="AX44" s="74" t="s">
        <v>248</v>
      </c>
      <c r="AY44" s="74"/>
      <c r="AZ44" s="74"/>
      <c r="BA44" s="74"/>
      <c r="BB44" s="74"/>
      <c r="BC44" s="74"/>
      <c r="BD44" s="46"/>
      <c r="BE44" s="74" t="s">
        <v>249</v>
      </c>
      <c r="BF44" s="74"/>
      <c r="BG44" s="74"/>
      <c r="BH44" s="74"/>
      <c r="BI44" s="74"/>
      <c r="BJ44" s="74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1355.5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154.69999999999999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81.2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2">
      <c r="A1" s="70" t="s">
        <v>276</v>
      </c>
      <c r="B1" s="69" t="s">
        <v>279</v>
      </c>
      <c r="C1" s="69"/>
      <c r="D1" s="69"/>
      <c r="E1" s="69"/>
      <c r="F1" s="69"/>
      <c r="G1" s="70" t="s">
        <v>277</v>
      </c>
      <c r="H1" s="69" t="s">
        <v>280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</row>
    <row r="2" spans="1:6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</row>
    <row r="3" spans="1:62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9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</row>
    <row r="4" spans="1:62">
      <c r="A4" s="71" t="s">
        <v>55</v>
      </c>
      <c r="B4" s="71"/>
      <c r="C4" s="71"/>
      <c r="D4" s="69"/>
      <c r="E4" s="66" t="s">
        <v>197</v>
      </c>
      <c r="F4" s="67"/>
      <c r="G4" s="67"/>
      <c r="H4" s="68"/>
      <c r="I4" s="69"/>
      <c r="J4" s="66" t="s">
        <v>198</v>
      </c>
      <c r="K4" s="67"/>
      <c r="L4" s="68"/>
      <c r="M4" s="69"/>
      <c r="N4" s="71" t="s">
        <v>199</v>
      </c>
      <c r="O4" s="71"/>
      <c r="P4" s="71"/>
      <c r="Q4" s="71"/>
      <c r="R4" s="71"/>
      <c r="S4" s="71"/>
      <c r="T4" s="69"/>
      <c r="U4" s="71" t="s">
        <v>200</v>
      </c>
      <c r="V4" s="71"/>
      <c r="W4" s="71"/>
      <c r="X4" s="71"/>
      <c r="Y4" s="71"/>
      <c r="Z4" s="71"/>
      <c r="AA4" s="69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</row>
    <row r="5" spans="1:62">
      <c r="A5" s="71"/>
      <c r="B5" s="71" t="s">
        <v>201</v>
      </c>
      <c r="C5" s="71" t="s">
        <v>202</v>
      </c>
      <c r="D5" s="69"/>
      <c r="E5" s="71"/>
      <c r="F5" s="71" t="s">
        <v>203</v>
      </c>
      <c r="G5" s="71" t="s">
        <v>204</v>
      </c>
      <c r="H5" s="71" t="s">
        <v>199</v>
      </c>
      <c r="I5" s="69"/>
      <c r="J5" s="71"/>
      <c r="K5" s="71" t="s">
        <v>205</v>
      </c>
      <c r="L5" s="71" t="s">
        <v>206</v>
      </c>
      <c r="M5" s="69"/>
      <c r="N5" s="71"/>
      <c r="O5" s="71" t="s">
        <v>207</v>
      </c>
      <c r="P5" s="71" t="s">
        <v>208</v>
      </c>
      <c r="Q5" s="71" t="s">
        <v>209</v>
      </c>
      <c r="R5" s="71" t="s">
        <v>210</v>
      </c>
      <c r="S5" s="71" t="s">
        <v>202</v>
      </c>
      <c r="T5" s="69"/>
      <c r="U5" s="71"/>
      <c r="V5" s="71" t="s">
        <v>207</v>
      </c>
      <c r="W5" s="71" t="s">
        <v>208</v>
      </c>
      <c r="X5" s="71" t="s">
        <v>209</v>
      </c>
      <c r="Y5" s="71" t="s">
        <v>210</v>
      </c>
      <c r="Z5" s="71" t="s">
        <v>202</v>
      </c>
      <c r="AA5" s="69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</row>
    <row r="6" spans="1:62">
      <c r="A6" s="71" t="s">
        <v>55</v>
      </c>
      <c r="B6" s="71">
        <v>2140</v>
      </c>
      <c r="C6" s="71">
        <v>1823.4</v>
      </c>
      <c r="D6" s="69"/>
      <c r="E6" s="71" t="s">
        <v>211</v>
      </c>
      <c r="F6" s="71">
        <v>55</v>
      </c>
      <c r="G6" s="71">
        <v>15</v>
      </c>
      <c r="H6" s="71">
        <v>7</v>
      </c>
      <c r="I6" s="69"/>
      <c r="J6" s="71" t="s">
        <v>211</v>
      </c>
      <c r="K6" s="71">
        <v>0.1</v>
      </c>
      <c r="L6" s="71">
        <v>4</v>
      </c>
      <c r="M6" s="69"/>
      <c r="N6" s="71" t="s">
        <v>212</v>
      </c>
      <c r="O6" s="71">
        <v>60</v>
      </c>
      <c r="P6" s="71">
        <v>75</v>
      </c>
      <c r="Q6" s="71">
        <v>0</v>
      </c>
      <c r="R6" s="71">
        <v>0</v>
      </c>
      <c r="S6" s="71">
        <v>71.900000000000006</v>
      </c>
      <c r="T6" s="69"/>
      <c r="U6" s="71" t="s">
        <v>213</v>
      </c>
      <c r="V6" s="71">
        <v>0</v>
      </c>
      <c r="W6" s="71">
        <v>5</v>
      </c>
      <c r="X6" s="71">
        <v>20</v>
      </c>
      <c r="Y6" s="71">
        <v>0</v>
      </c>
      <c r="Z6" s="71">
        <v>31.4</v>
      </c>
      <c r="AA6" s="69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</row>
    <row r="7" spans="1:62">
      <c r="A7" s="69"/>
      <c r="B7" s="69"/>
      <c r="C7" s="69"/>
      <c r="D7" s="69"/>
      <c r="E7" s="71" t="s">
        <v>214</v>
      </c>
      <c r="F7" s="71">
        <v>65</v>
      </c>
      <c r="G7" s="71">
        <v>30</v>
      </c>
      <c r="H7" s="71">
        <v>20</v>
      </c>
      <c r="I7" s="69"/>
      <c r="J7" s="71" t="s">
        <v>214</v>
      </c>
      <c r="K7" s="71">
        <v>1</v>
      </c>
      <c r="L7" s="71">
        <v>10</v>
      </c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</row>
    <row r="8" spans="1:62">
      <c r="A8" s="69"/>
      <c r="B8" s="69"/>
      <c r="C8" s="69"/>
      <c r="D8" s="69"/>
      <c r="E8" s="71" t="s">
        <v>215</v>
      </c>
      <c r="F8" s="71">
        <v>69.3</v>
      </c>
      <c r="G8" s="71">
        <v>12</v>
      </c>
      <c r="H8" s="71">
        <v>18.7</v>
      </c>
      <c r="I8" s="69"/>
      <c r="J8" s="71" t="s">
        <v>215</v>
      </c>
      <c r="K8" s="71">
        <v>6.3</v>
      </c>
      <c r="L8" s="71">
        <v>16.399999999999999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</row>
    <row r="9" spans="1:62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</row>
    <row r="10" spans="1:62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</row>
    <row r="11" spans="1:62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</row>
    <row r="12" spans="1:62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</row>
    <row r="13" spans="1:62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</row>
    <row r="14" spans="1:62">
      <c r="A14" s="71" t="s">
        <v>217</v>
      </c>
      <c r="B14" s="71"/>
      <c r="C14" s="71"/>
      <c r="D14" s="71"/>
      <c r="E14" s="71"/>
      <c r="F14" s="71"/>
      <c r="G14" s="69"/>
      <c r="H14" s="71" t="s">
        <v>218</v>
      </c>
      <c r="I14" s="71"/>
      <c r="J14" s="71"/>
      <c r="K14" s="71"/>
      <c r="L14" s="71"/>
      <c r="M14" s="71"/>
      <c r="N14" s="69"/>
      <c r="O14" s="71" t="s">
        <v>219</v>
      </c>
      <c r="P14" s="71"/>
      <c r="Q14" s="71"/>
      <c r="R14" s="71"/>
      <c r="S14" s="71"/>
      <c r="T14" s="71"/>
      <c r="U14" s="69"/>
      <c r="V14" s="71" t="s">
        <v>220</v>
      </c>
      <c r="W14" s="71"/>
      <c r="X14" s="71"/>
      <c r="Y14" s="71"/>
      <c r="Z14" s="71"/>
      <c r="AA14" s="71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 spans="1:62">
      <c r="A15" s="71"/>
      <c r="B15" s="71" t="s">
        <v>207</v>
      </c>
      <c r="C15" s="71" t="s">
        <v>208</v>
      </c>
      <c r="D15" s="71" t="s">
        <v>209</v>
      </c>
      <c r="E15" s="71" t="s">
        <v>210</v>
      </c>
      <c r="F15" s="71" t="s">
        <v>202</v>
      </c>
      <c r="G15" s="69"/>
      <c r="H15" s="71"/>
      <c r="I15" s="71" t="s">
        <v>207</v>
      </c>
      <c r="J15" s="71" t="s">
        <v>208</v>
      </c>
      <c r="K15" s="71" t="s">
        <v>209</v>
      </c>
      <c r="L15" s="71" t="s">
        <v>210</v>
      </c>
      <c r="M15" s="71" t="s">
        <v>202</v>
      </c>
      <c r="N15" s="69"/>
      <c r="O15" s="71"/>
      <c r="P15" s="71" t="s">
        <v>207</v>
      </c>
      <c r="Q15" s="71" t="s">
        <v>208</v>
      </c>
      <c r="R15" s="71" t="s">
        <v>209</v>
      </c>
      <c r="S15" s="71" t="s">
        <v>210</v>
      </c>
      <c r="T15" s="71" t="s">
        <v>202</v>
      </c>
      <c r="U15" s="69"/>
      <c r="V15" s="71"/>
      <c r="W15" s="71" t="s">
        <v>207</v>
      </c>
      <c r="X15" s="71" t="s">
        <v>208</v>
      </c>
      <c r="Y15" s="71" t="s">
        <v>209</v>
      </c>
      <c r="Z15" s="71" t="s">
        <v>210</v>
      </c>
      <c r="AA15" s="71" t="s">
        <v>202</v>
      </c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</row>
    <row r="16" spans="1:62">
      <c r="A16" s="71" t="s">
        <v>221</v>
      </c>
      <c r="B16" s="71">
        <v>780</v>
      </c>
      <c r="C16" s="71">
        <v>1090</v>
      </c>
      <c r="D16" s="71">
        <v>0</v>
      </c>
      <c r="E16" s="71">
        <v>3000</v>
      </c>
      <c r="F16" s="71">
        <v>563.5</v>
      </c>
      <c r="G16" s="69"/>
      <c r="H16" s="71" t="s">
        <v>3</v>
      </c>
      <c r="I16" s="71">
        <v>0</v>
      </c>
      <c r="J16" s="71">
        <v>0</v>
      </c>
      <c r="K16" s="71">
        <v>15</v>
      </c>
      <c r="L16" s="71">
        <v>540</v>
      </c>
      <c r="M16" s="71">
        <v>20.5</v>
      </c>
      <c r="N16" s="69"/>
      <c r="O16" s="71" t="s">
        <v>4</v>
      </c>
      <c r="P16" s="71">
        <v>0</v>
      </c>
      <c r="Q16" s="71">
        <v>0</v>
      </c>
      <c r="R16" s="71">
        <v>10</v>
      </c>
      <c r="S16" s="71">
        <v>100</v>
      </c>
      <c r="T16" s="71">
        <v>4.4000000000000004</v>
      </c>
      <c r="U16" s="69"/>
      <c r="V16" s="71" t="s">
        <v>5</v>
      </c>
      <c r="W16" s="71">
        <v>0</v>
      </c>
      <c r="X16" s="71">
        <v>0</v>
      </c>
      <c r="Y16" s="71">
        <v>65</v>
      </c>
      <c r="Z16" s="71">
        <v>0</v>
      </c>
      <c r="AA16" s="71">
        <v>213.6</v>
      </c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</row>
    <row r="17" spans="1:62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</row>
    <row r="18" spans="1:62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</row>
    <row r="19" spans="1:62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</row>
    <row r="20" spans="1:62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</row>
    <row r="21" spans="1:62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</row>
    <row r="22" spans="1:6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</row>
    <row r="23" spans="1:62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71" t="s">
        <v>223</v>
      </c>
      <c r="B24" s="71"/>
      <c r="C24" s="71"/>
      <c r="D24" s="71"/>
      <c r="E24" s="71"/>
      <c r="F24" s="71"/>
      <c r="G24" s="69"/>
      <c r="H24" s="71" t="s">
        <v>224</v>
      </c>
      <c r="I24" s="71"/>
      <c r="J24" s="71"/>
      <c r="K24" s="71"/>
      <c r="L24" s="71"/>
      <c r="M24" s="71"/>
      <c r="N24" s="69"/>
      <c r="O24" s="71" t="s">
        <v>225</v>
      </c>
      <c r="P24" s="71"/>
      <c r="Q24" s="71"/>
      <c r="R24" s="71"/>
      <c r="S24" s="71"/>
      <c r="T24" s="71"/>
      <c r="U24" s="69"/>
      <c r="V24" s="71" t="s">
        <v>226</v>
      </c>
      <c r="W24" s="71"/>
      <c r="X24" s="71"/>
      <c r="Y24" s="71"/>
      <c r="Z24" s="71"/>
      <c r="AA24" s="71"/>
      <c r="AB24" s="69"/>
      <c r="AC24" s="71" t="s">
        <v>227</v>
      </c>
      <c r="AD24" s="71"/>
      <c r="AE24" s="71"/>
      <c r="AF24" s="71"/>
      <c r="AG24" s="71"/>
      <c r="AH24" s="71"/>
      <c r="AI24" s="69"/>
      <c r="AJ24" s="71" t="s">
        <v>228</v>
      </c>
      <c r="AK24" s="71"/>
      <c r="AL24" s="71"/>
      <c r="AM24" s="71"/>
      <c r="AN24" s="71"/>
      <c r="AO24" s="71"/>
      <c r="AP24" s="69"/>
      <c r="AQ24" s="71" t="s">
        <v>229</v>
      </c>
      <c r="AR24" s="71"/>
      <c r="AS24" s="71"/>
      <c r="AT24" s="71"/>
      <c r="AU24" s="71"/>
      <c r="AV24" s="71"/>
      <c r="AW24" s="69"/>
      <c r="AX24" s="71" t="s">
        <v>230</v>
      </c>
      <c r="AY24" s="71"/>
      <c r="AZ24" s="71"/>
      <c r="BA24" s="71"/>
      <c r="BB24" s="71"/>
      <c r="BC24" s="71"/>
      <c r="BD24" s="69"/>
      <c r="BE24" s="71" t="s">
        <v>231</v>
      </c>
      <c r="BF24" s="71"/>
      <c r="BG24" s="71"/>
      <c r="BH24" s="71"/>
      <c r="BI24" s="71"/>
      <c r="BJ24" s="71"/>
    </row>
    <row r="25" spans="1:62">
      <c r="A25" s="71"/>
      <c r="B25" s="71" t="s">
        <v>207</v>
      </c>
      <c r="C25" s="71" t="s">
        <v>208</v>
      </c>
      <c r="D25" s="71" t="s">
        <v>209</v>
      </c>
      <c r="E25" s="71" t="s">
        <v>210</v>
      </c>
      <c r="F25" s="71" t="s">
        <v>202</v>
      </c>
      <c r="G25" s="69"/>
      <c r="H25" s="71"/>
      <c r="I25" s="71" t="s">
        <v>207</v>
      </c>
      <c r="J25" s="71" t="s">
        <v>208</v>
      </c>
      <c r="K25" s="71" t="s">
        <v>209</v>
      </c>
      <c r="L25" s="71" t="s">
        <v>210</v>
      </c>
      <c r="M25" s="71" t="s">
        <v>202</v>
      </c>
      <c r="N25" s="69"/>
      <c r="O25" s="71"/>
      <c r="P25" s="71" t="s">
        <v>207</v>
      </c>
      <c r="Q25" s="71" t="s">
        <v>208</v>
      </c>
      <c r="R25" s="71" t="s">
        <v>209</v>
      </c>
      <c r="S25" s="71" t="s">
        <v>210</v>
      </c>
      <c r="T25" s="71" t="s">
        <v>202</v>
      </c>
      <c r="U25" s="69"/>
      <c r="V25" s="71"/>
      <c r="W25" s="71" t="s">
        <v>207</v>
      </c>
      <c r="X25" s="71" t="s">
        <v>208</v>
      </c>
      <c r="Y25" s="71" t="s">
        <v>209</v>
      </c>
      <c r="Z25" s="71" t="s">
        <v>210</v>
      </c>
      <c r="AA25" s="71" t="s">
        <v>202</v>
      </c>
      <c r="AB25" s="69"/>
      <c r="AC25" s="71"/>
      <c r="AD25" s="71" t="s">
        <v>207</v>
      </c>
      <c r="AE25" s="71" t="s">
        <v>208</v>
      </c>
      <c r="AF25" s="71" t="s">
        <v>209</v>
      </c>
      <c r="AG25" s="71" t="s">
        <v>210</v>
      </c>
      <c r="AH25" s="71" t="s">
        <v>202</v>
      </c>
      <c r="AI25" s="69"/>
      <c r="AJ25" s="71"/>
      <c r="AK25" s="71" t="s">
        <v>207</v>
      </c>
      <c r="AL25" s="71" t="s">
        <v>208</v>
      </c>
      <c r="AM25" s="71" t="s">
        <v>209</v>
      </c>
      <c r="AN25" s="71" t="s">
        <v>210</v>
      </c>
      <c r="AO25" s="71" t="s">
        <v>202</v>
      </c>
      <c r="AP25" s="69"/>
      <c r="AQ25" s="71"/>
      <c r="AR25" s="71" t="s">
        <v>207</v>
      </c>
      <c r="AS25" s="71" t="s">
        <v>208</v>
      </c>
      <c r="AT25" s="71" t="s">
        <v>209</v>
      </c>
      <c r="AU25" s="71" t="s">
        <v>210</v>
      </c>
      <c r="AV25" s="71" t="s">
        <v>202</v>
      </c>
      <c r="AW25" s="69"/>
      <c r="AX25" s="71"/>
      <c r="AY25" s="71" t="s">
        <v>207</v>
      </c>
      <c r="AZ25" s="71" t="s">
        <v>208</v>
      </c>
      <c r="BA25" s="71" t="s">
        <v>209</v>
      </c>
      <c r="BB25" s="71" t="s">
        <v>210</v>
      </c>
      <c r="BC25" s="71" t="s">
        <v>202</v>
      </c>
      <c r="BD25" s="69"/>
      <c r="BE25" s="71"/>
      <c r="BF25" s="71" t="s">
        <v>207</v>
      </c>
      <c r="BG25" s="71" t="s">
        <v>208</v>
      </c>
      <c r="BH25" s="71" t="s">
        <v>209</v>
      </c>
      <c r="BI25" s="71" t="s">
        <v>210</v>
      </c>
      <c r="BJ25" s="71" t="s">
        <v>202</v>
      </c>
    </row>
    <row r="26" spans="1:62">
      <c r="A26" s="71" t="s">
        <v>8</v>
      </c>
      <c r="B26" s="71">
        <v>110</v>
      </c>
      <c r="C26" s="71">
        <v>140</v>
      </c>
      <c r="D26" s="71">
        <v>0</v>
      </c>
      <c r="E26" s="71">
        <v>2000</v>
      </c>
      <c r="F26" s="71">
        <v>141.5</v>
      </c>
      <c r="G26" s="69"/>
      <c r="H26" s="71" t="s">
        <v>9</v>
      </c>
      <c r="I26" s="71">
        <v>1.2</v>
      </c>
      <c r="J26" s="71">
        <v>1.5</v>
      </c>
      <c r="K26" s="71">
        <v>0</v>
      </c>
      <c r="L26" s="71">
        <v>0</v>
      </c>
      <c r="M26" s="71">
        <v>1.8</v>
      </c>
      <c r="N26" s="69"/>
      <c r="O26" s="71" t="s">
        <v>10</v>
      </c>
      <c r="P26" s="71">
        <v>1.4</v>
      </c>
      <c r="Q26" s="71">
        <v>1.7</v>
      </c>
      <c r="R26" s="71">
        <v>0</v>
      </c>
      <c r="S26" s="71">
        <v>0</v>
      </c>
      <c r="T26" s="71">
        <v>1.4</v>
      </c>
      <c r="U26" s="69"/>
      <c r="V26" s="71" t="s">
        <v>11</v>
      </c>
      <c r="W26" s="71">
        <v>13</v>
      </c>
      <c r="X26" s="71">
        <v>17</v>
      </c>
      <c r="Y26" s="71">
        <v>0</v>
      </c>
      <c r="Z26" s="71">
        <v>35</v>
      </c>
      <c r="AA26" s="71">
        <v>15</v>
      </c>
      <c r="AB26" s="69"/>
      <c r="AC26" s="71" t="s">
        <v>12</v>
      </c>
      <c r="AD26" s="71">
        <v>1.9</v>
      </c>
      <c r="AE26" s="71">
        <v>2.2000000000000002</v>
      </c>
      <c r="AF26" s="71">
        <v>0</v>
      </c>
      <c r="AG26" s="71">
        <v>100</v>
      </c>
      <c r="AH26" s="71">
        <v>2.6</v>
      </c>
      <c r="AI26" s="69"/>
      <c r="AJ26" s="71" t="s">
        <v>232</v>
      </c>
      <c r="AK26" s="71">
        <v>450</v>
      </c>
      <c r="AL26" s="71">
        <v>550</v>
      </c>
      <c r="AM26" s="71">
        <v>0</v>
      </c>
      <c r="AN26" s="71">
        <v>1000</v>
      </c>
      <c r="AO26" s="71">
        <v>541.5</v>
      </c>
      <c r="AP26" s="69"/>
      <c r="AQ26" s="71" t="s">
        <v>13</v>
      </c>
      <c r="AR26" s="71">
        <v>2.2999999999999998</v>
      </c>
      <c r="AS26" s="71">
        <v>2.8</v>
      </c>
      <c r="AT26" s="71">
        <v>0</v>
      </c>
      <c r="AU26" s="71">
        <v>0</v>
      </c>
      <c r="AV26" s="71">
        <v>10.1</v>
      </c>
      <c r="AW26" s="69"/>
      <c r="AX26" s="71" t="s">
        <v>14</v>
      </c>
      <c r="AY26" s="71">
        <v>0</v>
      </c>
      <c r="AZ26" s="71">
        <v>2</v>
      </c>
      <c r="BA26" s="71">
        <v>5</v>
      </c>
      <c r="BB26" s="71">
        <v>0</v>
      </c>
      <c r="BC26" s="71">
        <v>3.1</v>
      </c>
      <c r="BD26" s="69"/>
      <c r="BE26" s="71" t="s">
        <v>15</v>
      </c>
      <c r="BF26" s="71">
        <v>0</v>
      </c>
      <c r="BG26" s="71">
        <v>5</v>
      </c>
      <c r="BH26" s="71">
        <v>30</v>
      </c>
      <c r="BI26" s="71">
        <v>0</v>
      </c>
      <c r="BJ26" s="71">
        <v>1</v>
      </c>
    </row>
    <row r="27" spans="1:62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</row>
    <row r="28" spans="1:62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</row>
    <row r="29" spans="1:62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</row>
    <row r="30" spans="1:62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</row>
    <row r="31" spans="1:62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</row>
    <row r="32" spans="1:6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</row>
    <row r="33" spans="1:68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61"/>
      <c r="BL33" s="61"/>
      <c r="BM33" s="61"/>
      <c r="BN33" s="61"/>
      <c r="BO33" s="61"/>
      <c r="BP33" s="61"/>
    </row>
    <row r="34" spans="1:68">
      <c r="A34" s="71" t="s">
        <v>234</v>
      </c>
      <c r="B34" s="71"/>
      <c r="C34" s="71"/>
      <c r="D34" s="71"/>
      <c r="E34" s="71"/>
      <c r="F34" s="71"/>
      <c r="G34" s="69"/>
      <c r="H34" s="71" t="s">
        <v>235</v>
      </c>
      <c r="I34" s="71"/>
      <c r="J34" s="71"/>
      <c r="K34" s="71"/>
      <c r="L34" s="71"/>
      <c r="M34" s="71"/>
      <c r="N34" s="69"/>
      <c r="O34" s="71" t="s">
        <v>236</v>
      </c>
      <c r="P34" s="71"/>
      <c r="Q34" s="71"/>
      <c r="R34" s="71"/>
      <c r="S34" s="71"/>
      <c r="T34" s="71"/>
      <c r="U34" s="69"/>
      <c r="V34" s="71" t="s">
        <v>237</v>
      </c>
      <c r="W34" s="71"/>
      <c r="X34" s="71"/>
      <c r="Y34" s="71"/>
      <c r="Z34" s="71"/>
      <c r="AA34" s="71"/>
      <c r="AB34" s="69"/>
      <c r="AC34" s="71" t="s">
        <v>238</v>
      </c>
      <c r="AD34" s="71"/>
      <c r="AE34" s="71"/>
      <c r="AF34" s="71"/>
      <c r="AG34" s="71"/>
      <c r="AH34" s="71"/>
      <c r="AI34" s="69"/>
      <c r="AJ34" s="71" t="s">
        <v>239</v>
      </c>
      <c r="AK34" s="71"/>
      <c r="AL34" s="71"/>
      <c r="AM34" s="71"/>
      <c r="AN34" s="71"/>
      <c r="AO34" s="71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</row>
    <row r="35" spans="1:68">
      <c r="A35" s="71"/>
      <c r="B35" s="71" t="s">
        <v>207</v>
      </c>
      <c r="C35" s="71" t="s">
        <v>208</v>
      </c>
      <c r="D35" s="71" t="s">
        <v>209</v>
      </c>
      <c r="E35" s="71" t="s">
        <v>210</v>
      </c>
      <c r="F35" s="71" t="s">
        <v>202</v>
      </c>
      <c r="G35" s="69"/>
      <c r="H35" s="71"/>
      <c r="I35" s="71" t="s">
        <v>207</v>
      </c>
      <c r="J35" s="71" t="s">
        <v>208</v>
      </c>
      <c r="K35" s="71" t="s">
        <v>209</v>
      </c>
      <c r="L35" s="71" t="s">
        <v>210</v>
      </c>
      <c r="M35" s="71" t="s">
        <v>202</v>
      </c>
      <c r="N35" s="69"/>
      <c r="O35" s="71"/>
      <c r="P35" s="71" t="s">
        <v>207</v>
      </c>
      <c r="Q35" s="71" t="s">
        <v>208</v>
      </c>
      <c r="R35" s="71" t="s">
        <v>209</v>
      </c>
      <c r="S35" s="71" t="s">
        <v>210</v>
      </c>
      <c r="T35" s="71" t="s">
        <v>202</v>
      </c>
      <c r="U35" s="69"/>
      <c r="V35" s="71"/>
      <c r="W35" s="71" t="s">
        <v>207</v>
      </c>
      <c r="X35" s="71" t="s">
        <v>208</v>
      </c>
      <c r="Y35" s="71" t="s">
        <v>209</v>
      </c>
      <c r="Z35" s="71" t="s">
        <v>210</v>
      </c>
      <c r="AA35" s="71" t="s">
        <v>202</v>
      </c>
      <c r="AB35" s="69"/>
      <c r="AC35" s="71"/>
      <c r="AD35" s="71" t="s">
        <v>207</v>
      </c>
      <c r="AE35" s="71" t="s">
        <v>208</v>
      </c>
      <c r="AF35" s="71" t="s">
        <v>209</v>
      </c>
      <c r="AG35" s="71" t="s">
        <v>210</v>
      </c>
      <c r="AH35" s="71" t="s">
        <v>202</v>
      </c>
      <c r="AI35" s="69"/>
      <c r="AJ35" s="71"/>
      <c r="AK35" s="71" t="s">
        <v>207</v>
      </c>
      <c r="AL35" s="71" t="s">
        <v>208</v>
      </c>
      <c r="AM35" s="71" t="s">
        <v>209</v>
      </c>
      <c r="AN35" s="71" t="s">
        <v>210</v>
      </c>
      <c r="AO35" s="71" t="s">
        <v>202</v>
      </c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</row>
    <row r="36" spans="1:68">
      <c r="A36" s="71" t="s">
        <v>17</v>
      </c>
      <c r="B36" s="71">
        <v>580</v>
      </c>
      <c r="C36" s="71">
        <v>800</v>
      </c>
      <c r="D36" s="71">
        <v>0</v>
      </c>
      <c r="E36" s="71">
        <v>2500</v>
      </c>
      <c r="F36" s="71">
        <v>580.79999999999995</v>
      </c>
      <c r="G36" s="69"/>
      <c r="H36" s="71" t="s">
        <v>18</v>
      </c>
      <c r="I36" s="71">
        <v>580</v>
      </c>
      <c r="J36" s="71">
        <v>700</v>
      </c>
      <c r="K36" s="71">
        <v>0</v>
      </c>
      <c r="L36" s="71">
        <v>3500</v>
      </c>
      <c r="M36" s="71">
        <v>1198.9000000000001</v>
      </c>
      <c r="N36" s="69"/>
      <c r="O36" s="71" t="s">
        <v>19</v>
      </c>
      <c r="P36" s="71">
        <v>0</v>
      </c>
      <c r="Q36" s="71">
        <v>0</v>
      </c>
      <c r="R36" s="71">
        <v>1500</v>
      </c>
      <c r="S36" s="71">
        <v>2000</v>
      </c>
      <c r="T36" s="71">
        <v>5020.6000000000004</v>
      </c>
      <c r="U36" s="69"/>
      <c r="V36" s="71" t="s">
        <v>20</v>
      </c>
      <c r="W36" s="71">
        <v>0</v>
      </c>
      <c r="X36" s="71">
        <v>0</v>
      </c>
      <c r="Y36" s="71">
        <v>3900</v>
      </c>
      <c r="Z36" s="71">
        <v>0</v>
      </c>
      <c r="AA36" s="71">
        <v>3226</v>
      </c>
      <c r="AB36" s="69"/>
      <c r="AC36" s="71" t="s">
        <v>21</v>
      </c>
      <c r="AD36" s="71">
        <v>0</v>
      </c>
      <c r="AE36" s="71">
        <v>0</v>
      </c>
      <c r="AF36" s="71">
        <v>2300</v>
      </c>
      <c r="AG36" s="71">
        <v>0</v>
      </c>
      <c r="AH36" s="71">
        <v>99.9</v>
      </c>
      <c r="AI36" s="69"/>
      <c r="AJ36" s="71" t="s">
        <v>22</v>
      </c>
      <c r="AK36" s="71">
        <v>235</v>
      </c>
      <c r="AL36" s="71">
        <v>280</v>
      </c>
      <c r="AM36" s="71">
        <v>0</v>
      </c>
      <c r="AN36" s="71">
        <v>350</v>
      </c>
      <c r="AO36" s="71">
        <v>103.4</v>
      </c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</row>
    <row r="37" spans="1:68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</row>
    <row r="38" spans="1:6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</row>
    <row r="39" spans="1:68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</row>
    <row r="40" spans="1:68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</row>
    <row r="41" spans="1:68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</row>
    <row r="42" spans="1:68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</row>
    <row r="43" spans="1:68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71" t="s">
        <v>241</v>
      </c>
      <c r="B44" s="71"/>
      <c r="C44" s="71"/>
      <c r="D44" s="71"/>
      <c r="E44" s="71"/>
      <c r="F44" s="71"/>
      <c r="G44" s="69"/>
      <c r="H44" s="71" t="s">
        <v>242</v>
      </c>
      <c r="I44" s="71"/>
      <c r="J44" s="71"/>
      <c r="K44" s="71"/>
      <c r="L44" s="71"/>
      <c r="M44" s="71"/>
      <c r="N44" s="69"/>
      <c r="O44" s="71" t="s">
        <v>243</v>
      </c>
      <c r="P44" s="71"/>
      <c r="Q44" s="71"/>
      <c r="R44" s="71"/>
      <c r="S44" s="71"/>
      <c r="T44" s="71"/>
      <c r="U44" s="69"/>
      <c r="V44" s="71" t="s">
        <v>244</v>
      </c>
      <c r="W44" s="71"/>
      <c r="X44" s="71"/>
      <c r="Y44" s="71"/>
      <c r="Z44" s="71"/>
      <c r="AA44" s="71"/>
      <c r="AB44" s="69"/>
      <c r="AC44" s="71" t="s">
        <v>245</v>
      </c>
      <c r="AD44" s="71"/>
      <c r="AE44" s="71"/>
      <c r="AF44" s="71"/>
      <c r="AG44" s="71"/>
      <c r="AH44" s="71"/>
      <c r="AI44" s="69"/>
      <c r="AJ44" s="71" t="s">
        <v>246</v>
      </c>
      <c r="AK44" s="71"/>
      <c r="AL44" s="71"/>
      <c r="AM44" s="71"/>
      <c r="AN44" s="71"/>
      <c r="AO44" s="71"/>
      <c r="AP44" s="69"/>
      <c r="AQ44" s="71" t="s">
        <v>247</v>
      </c>
      <c r="AR44" s="71"/>
      <c r="AS44" s="71"/>
      <c r="AT44" s="71"/>
      <c r="AU44" s="71"/>
      <c r="AV44" s="71"/>
      <c r="AW44" s="69"/>
      <c r="AX44" s="71" t="s">
        <v>248</v>
      </c>
      <c r="AY44" s="71"/>
      <c r="AZ44" s="71"/>
      <c r="BA44" s="71"/>
      <c r="BB44" s="71"/>
      <c r="BC44" s="71"/>
      <c r="BD44" s="69"/>
      <c r="BE44" s="71" t="s">
        <v>249</v>
      </c>
      <c r="BF44" s="71"/>
      <c r="BG44" s="71"/>
      <c r="BH44" s="71"/>
      <c r="BI44" s="71"/>
      <c r="BJ44" s="71"/>
    </row>
    <row r="45" spans="1:68">
      <c r="A45" s="71"/>
      <c r="B45" s="71" t="s">
        <v>207</v>
      </c>
      <c r="C45" s="71" t="s">
        <v>208</v>
      </c>
      <c r="D45" s="71" t="s">
        <v>209</v>
      </c>
      <c r="E45" s="71" t="s">
        <v>210</v>
      </c>
      <c r="F45" s="71" t="s">
        <v>202</v>
      </c>
      <c r="G45" s="69"/>
      <c r="H45" s="71"/>
      <c r="I45" s="71" t="s">
        <v>207</v>
      </c>
      <c r="J45" s="71" t="s">
        <v>208</v>
      </c>
      <c r="K45" s="71" t="s">
        <v>209</v>
      </c>
      <c r="L45" s="71" t="s">
        <v>210</v>
      </c>
      <c r="M45" s="71" t="s">
        <v>202</v>
      </c>
      <c r="N45" s="69"/>
      <c r="O45" s="71"/>
      <c r="P45" s="71" t="s">
        <v>207</v>
      </c>
      <c r="Q45" s="71" t="s">
        <v>208</v>
      </c>
      <c r="R45" s="71" t="s">
        <v>209</v>
      </c>
      <c r="S45" s="71" t="s">
        <v>210</v>
      </c>
      <c r="T45" s="71" t="s">
        <v>202</v>
      </c>
      <c r="U45" s="69"/>
      <c r="V45" s="71"/>
      <c r="W45" s="71" t="s">
        <v>207</v>
      </c>
      <c r="X45" s="71" t="s">
        <v>208</v>
      </c>
      <c r="Y45" s="71" t="s">
        <v>209</v>
      </c>
      <c r="Z45" s="71" t="s">
        <v>210</v>
      </c>
      <c r="AA45" s="71" t="s">
        <v>202</v>
      </c>
      <c r="AB45" s="69"/>
      <c r="AC45" s="71"/>
      <c r="AD45" s="71" t="s">
        <v>207</v>
      </c>
      <c r="AE45" s="71" t="s">
        <v>208</v>
      </c>
      <c r="AF45" s="71" t="s">
        <v>209</v>
      </c>
      <c r="AG45" s="71" t="s">
        <v>210</v>
      </c>
      <c r="AH45" s="71" t="s">
        <v>202</v>
      </c>
      <c r="AI45" s="69"/>
      <c r="AJ45" s="71"/>
      <c r="AK45" s="71" t="s">
        <v>207</v>
      </c>
      <c r="AL45" s="71" t="s">
        <v>208</v>
      </c>
      <c r="AM45" s="71" t="s">
        <v>209</v>
      </c>
      <c r="AN45" s="71" t="s">
        <v>210</v>
      </c>
      <c r="AO45" s="71" t="s">
        <v>202</v>
      </c>
      <c r="AP45" s="69"/>
      <c r="AQ45" s="71"/>
      <c r="AR45" s="71" t="s">
        <v>207</v>
      </c>
      <c r="AS45" s="71" t="s">
        <v>208</v>
      </c>
      <c r="AT45" s="71" t="s">
        <v>209</v>
      </c>
      <c r="AU45" s="71" t="s">
        <v>210</v>
      </c>
      <c r="AV45" s="71" t="s">
        <v>202</v>
      </c>
      <c r="AW45" s="69"/>
      <c r="AX45" s="71"/>
      <c r="AY45" s="71" t="s">
        <v>207</v>
      </c>
      <c r="AZ45" s="71" t="s">
        <v>208</v>
      </c>
      <c r="BA45" s="71" t="s">
        <v>209</v>
      </c>
      <c r="BB45" s="71" t="s">
        <v>210</v>
      </c>
      <c r="BC45" s="71" t="s">
        <v>202</v>
      </c>
      <c r="BD45" s="69"/>
      <c r="BE45" s="71"/>
      <c r="BF45" s="71" t="s">
        <v>207</v>
      </c>
      <c r="BG45" s="71" t="s">
        <v>208</v>
      </c>
      <c r="BH45" s="71" t="s">
        <v>209</v>
      </c>
      <c r="BI45" s="71" t="s">
        <v>210</v>
      </c>
      <c r="BJ45" s="71" t="s">
        <v>202</v>
      </c>
    </row>
    <row r="46" spans="1:68">
      <c r="A46" s="71" t="s">
        <v>23</v>
      </c>
      <c r="B46" s="71">
        <v>6</v>
      </c>
      <c r="C46" s="71">
        <v>8</v>
      </c>
      <c r="D46" s="71">
        <v>0</v>
      </c>
      <c r="E46" s="71">
        <v>45</v>
      </c>
      <c r="F46" s="71">
        <v>17.5</v>
      </c>
      <c r="G46" s="69"/>
      <c r="H46" s="71" t="s">
        <v>24</v>
      </c>
      <c r="I46" s="71">
        <v>10</v>
      </c>
      <c r="J46" s="71">
        <v>12</v>
      </c>
      <c r="K46" s="71">
        <v>0</v>
      </c>
      <c r="L46" s="71">
        <v>35</v>
      </c>
      <c r="M46" s="71">
        <v>11.3</v>
      </c>
      <c r="N46" s="69"/>
      <c r="O46" s="71" t="s">
        <v>250</v>
      </c>
      <c r="P46" s="71">
        <v>970</v>
      </c>
      <c r="Q46" s="71">
        <v>800</v>
      </c>
      <c r="R46" s="71">
        <v>480</v>
      </c>
      <c r="S46" s="71">
        <v>10000</v>
      </c>
      <c r="T46" s="71">
        <v>1355.5</v>
      </c>
      <c r="U46" s="69"/>
      <c r="V46" s="71" t="s">
        <v>29</v>
      </c>
      <c r="W46" s="71">
        <v>0</v>
      </c>
      <c r="X46" s="71">
        <v>0</v>
      </c>
      <c r="Y46" s="71">
        <v>2.5</v>
      </c>
      <c r="Z46" s="71">
        <v>10</v>
      </c>
      <c r="AA46" s="71">
        <v>0.1</v>
      </c>
      <c r="AB46" s="69"/>
      <c r="AC46" s="71" t="s">
        <v>25</v>
      </c>
      <c r="AD46" s="71">
        <v>0</v>
      </c>
      <c r="AE46" s="71">
        <v>0</v>
      </c>
      <c r="AF46" s="71">
        <v>3.5</v>
      </c>
      <c r="AG46" s="71">
        <v>11</v>
      </c>
      <c r="AH46" s="71">
        <v>2.9</v>
      </c>
      <c r="AI46" s="69"/>
      <c r="AJ46" s="71" t="s">
        <v>26</v>
      </c>
      <c r="AK46" s="71">
        <v>225</v>
      </c>
      <c r="AL46" s="71">
        <v>340</v>
      </c>
      <c r="AM46" s="71">
        <v>0</v>
      </c>
      <c r="AN46" s="71">
        <v>2400</v>
      </c>
      <c r="AO46" s="71">
        <v>154.69999999999999</v>
      </c>
      <c r="AP46" s="69"/>
      <c r="AQ46" s="71" t="s">
        <v>27</v>
      </c>
      <c r="AR46" s="71">
        <v>59</v>
      </c>
      <c r="AS46" s="71">
        <v>70</v>
      </c>
      <c r="AT46" s="71">
        <v>0</v>
      </c>
      <c r="AU46" s="71">
        <v>400</v>
      </c>
      <c r="AV46" s="71">
        <v>81.2</v>
      </c>
      <c r="AW46" s="69"/>
      <c r="AX46" s="71" t="s">
        <v>251</v>
      </c>
      <c r="AY46" s="71"/>
      <c r="AZ46" s="71"/>
      <c r="BA46" s="71"/>
      <c r="BB46" s="71"/>
      <c r="BC46" s="71"/>
      <c r="BD46" s="69"/>
      <c r="BE46" s="71" t="s">
        <v>252</v>
      </c>
      <c r="BF46" s="71"/>
      <c r="BG46" s="71"/>
      <c r="BH46" s="71"/>
      <c r="BI46" s="71"/>
      <c r="BJ46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282</v>
      </c>
      <c r="B2" s="62" t="s">
        <v>281</v>
      </c>
      <c r="C2" s="62" t="s">
        <v>278</v>
      </c>
      <c r="D2" s="62">
        <v>64</v>
      </c>
      <c r="E2" s="62">
        <v>1823.3910000000001</v>
      </c>
      <c r="F2" s="62">
        <v>265.85626000000002</v>
      </c>
      <c r="G2" s="62">
        <v>46.068199999999997</v>
      </c>
      <c r="H2" s="62">
        <v>31.042473000000001</v>
      </c>
      <c r="I2" s="62">
        <v>15.025728000000001</v>
      </c>
      <c r="J2" s="62">
        <v>71.935239999999993</v>
      </c>
      <c r="K2" s="62">
        <v>42.769767999999999</v>
      </c>
      <c r="L2" s="62">
        <v>29.165469999999999</v>
      </c>
      <c r="M2" s="62">
        <v>31.366627000000001</v>
      </c>
      <c r="N2" s="62">
        <v>3.4653108000000001</v>
      </c>
      <c r="O2" s="62">
        <v>17.205929000000001</v>
      </c>
      <c r="P2" s="62">
        <v>1236.0591999999999</v>
      </c>
      <c r="Q2" s="62">
        <v>23.346803999999999</v>
      </c>
      <c r="R2" s="62">
        <v>563.50744999999995</v>
      </c>
      <c r="S2" s="62">
        <v>101.13831</v>
      </c>
      <c r="T2" s="62">
        <v>5548.4279999999999</v>
      </c>
      <c r="U2" s="62">
        <v>4.4353499999999997</v>
      </c>
      <c r="V2" s="62">
        <v>20.486746</v>
      </c>
      <c r="W2" s="62">
        <v>213.58516</v>
      </c>
      <c r="X2" s="62">
        <v>141.46315000000001</v>
      </c>
      <c r="Y2" s="62">
        <v>1.7786449</v>
      </c>
      <c r="Z2" s="62">
        <v>1.4323299</v>
      </c>
      <c r="AA2" s="62">
        <v>15.035235999999999</v>
      </c>
      <c r="AB2" s="62">
        <v>2.5976029999999999</v>
      </c>
      <c r="AC2" s="62">
        <v>541.51369999999997</v>
      </c>
      <c r="AD2" s="62">
        <v>10.149245000000001</v>
      </c>
      <c r="AE2" s="62">
        <v>3.0527061999999998</v>
      </c>
      <c r="AF2" s="62">
        <v>0.96277109999999999</v>
      </c>
      <c r="AG2" s="62">
        <v>580.80742999999995</v>
      </c>
      <c r="AH2" s="62">
        <v>374.61887000000002</v>
      </c>
      <c r="AI2" s="62">
        <v>206.18854999999999</v>
      </c>
      <c r="AJ2" s="62">
        <v>1198.8879999999999</v>
      </c>
      <c r="AK2" s="62">
        <v>5020.6464999999998</v>
      </c>
      <c r="AL2" s="62">
        <v>99.939959999999999</v>
      </c>
      <c r="AM2" s="62">
        <v>3225.9735999999998</v>
      </c>
      <c r="AN2" s="62">
        <v>103.37913500000001</v>
      </c>
      <c r="AO2" s="62">
        <v>17.468440000000001</v>
      </c>
      <c r="AP2" s="62">
        <v>13.360086000000001</v>
      </c>
      <c r="AQ2" s="62">
        <v>4.1083527000000002</v>
      </c>
      <c r="AR2" s="62">
        <v>11.343277</v>
      </c>
      <c r="AS2" s="62">
        <v>1355.5373999999999</v>
      </c>
      <c r="AT2" s="62">
        <v>0.118625335</v>
      </c>
      <c r="AU2" s="62">
        <v>2.8703189999999998</v>
      </c>
      <c r="AV2" s="62">
        <v>154.67914999999999</v>
      </c>
      <c r="AW2" s="62">
        <v>81.199939999999998</v>
      </c>
      <c r="AX2" s="62">
        <v>7.9583119999999993E-2</v>
      </c>
      <c r="AY2" s="62">
        <v>1.6679976999999999</v>
      </c>
      <c r="AZ2" s="62">
        <v>295.32474000000002</v>
      </c>
      <c r="BA2" s="62">
        <v>53.576706000000001</v>
      </c>
      <c r="BB2" s="62">
        <v>13.902609</v>
      </c>
      <c r="BC2" s="62">
        <v>17.390985000000001</v>
      </c>
      <c r="BD2" s="62">
        <v>22.2744</v>
      </c>
      <c r="BE2" s="62">
        <v>1.7319777000000001</v>
      </c>
      <c r="BF2" s="62">
        <v>10.555145</v>
      </c>
      <c r="BG2" s="62">
        <v>1.3877448000000001E-3</v>
      </c>
      <c r="BH2" s="62">
        <v>1.1934177000000001E-2</v>
      </c>
      <c r="BI2" s="62">
        <v>9.7590815000000008E-3</v>
      </c>
      <c r="BJ2" s="62">
        <v>6.8636045000000007E-2</v>
      </c>
      <c r="BK2" s="62">
        <v>1.0674960000000001E-4</v>
      </c>
      <c r="BL2" s="62">
        <v>0.23041826000000001</v>
      </c>
      <c r="BM2" s="62">
        <v>2.8958477999999999</v>
      </c>
      <c r="BN2" s="62">
        <v>0.66158740000000005</v>
      </c>
      <c r="BO2" s="62">
        <v>47.039540000000002</v>
      </c>
      <c r="BP2" s="62">
        <v>8.3422830000000001</v>
      </c>
      <c r="BQ2" s="62">
        <v>14.763909</v>
      </c>
      <c r="BR2" s="62">
        <v>59.086146999999997</v>
      </c>
      <c r="BS2" s="62">
        <v>31.991624999999999</v>
      </c>
      <c r="BT2" s="62">
        <v>8.8603260000000006</v>
      </c>
      <c r="BU2" s="62">
        <v>0.27124300000000001</v>
      </c>
      <c r="BV2" s="62">
        <v>7.8416769999999997E-2</v>
      </c>
      <c r="BW2" s="62">
        <v>0.61315715000000004</v>
      </c>
      <c r="BX2" s="62">
        <v>1.1114358</v>
      </c>
      <c r="BY2" s="62">
        <v>0.12272613</v>
      </c>
      <c r="BZ2" s="62">
        <v>4.2811082999999998E-4</v>
      </c>
      <c r="CA2" s="62">
        <v>0.96277959999999996</v>
      </c>
      <c r="CB2" s="62">
        <v>5.3844749999999997E-2</v>
      </c>
      <c r="CC2" s="62">
        <v>0.14867009</v>
      </c>
      <c r="CD2" s="62">
        <v>1.7055091</v>
      </c>
      <c r="CE2" s="62">
        <v>0.121716976</v>
      </c>
      <c r="CF2" s="62">
        <v>0.26665879999999997</v>
      </c>
      <c r="CG2" s="62">
        <v>2.4750000000000001E-7</v>
      </c>
      <c r="CH2" s="62">
        <v>2.2135286000000001E-2</v>
      </c>
      <c r="CI2" s="62">
        <v>6.3704499999999997E-3</v>
      </c>
      <c r="CJ2" s="62">
        <v>3.7037472999999999</v>
      </c>
      <c r="CK2" s="62">
        <v>2.8643673000000001E-2</v>
      </c>
      <c r="CL2" s="62">
        <v>2.3519619</v>
      </c>
      <c r="CM2" s="62">
        <v>2.6505735000000001</v>
      </c>
      <c r="CN2" s="62">
        <v>2803.1709999999998</v>
      </c>
      <c r="CO2" s="62">
        <v>4976.6367</v>
      </c>
      <c r="CP2" s="62">
        <v>3571.6828999999998</v>
      </c>
      <c r="CQ2" s="62">
        <v>1006.12854</v>
      </c>
      <c r="CR2" s="62">
        <v>604.03754000000004</v>
      </c>
      <c r="CS2" s="62">
        <v>362.17815999999999</v>
      </c>
      <c r="CT2" s="62">
        <v>2935.3416000000002</v>
      </c>
      <c r="CU2" s="62">
        <v>1959.3871999999999</v>
      </c>
      <c r="CV2" s="62">
        <v>1043.8385000000001</v>
      </c>
      <c r="CW2" s="62">
        <v>2268.319</v>
      </c>
      <c r="CX2" s="62">
        <v>674.7953</v>
      </c>
      <c r="CY2" s="62">
        <v>3206.8557000000001</v>
      </c>
      <c r="CZ2" s="62">
        <v>1618.7623000000001</v>
      </c>
      <c r="DA2" s="62">
        <v>4745.0316999999995</v>
      </c>
      <c r="DB2" s="62">
        <v>3812.3512999999998</v>
      </c>
      <c r="DC2" s="62">
        <v>7470.6459999999997</v>
      </c>
      <c r="DD2" s="62">
        <v>11693.117</v>
      </c>
      <c r="DE2" s="62">
        <v>2560.413</v>
      </c>
      <c r="DF2" s="62">
        <v>3970.4301999999998</v>
      </c>
      <c r="DG2" s="62">
        <v>2828.1862999999998</v>
      </c>
      <c r="DH2" s="62">
        <v>109.28904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53.576706000000001</v>
      </c>
      <c r="B6">
        <f>BB2</f>
        <v>13.902609</v>
      </c>
      <c r="C6">
        <f>BC2</f>
        <v>17.390985000000001</v>
      </c>
      <c r="D6">
        <f>BD2</f>
        <v>22.2744</v>
      </c>
    </row>
    <row r="7" spans="1:11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>
      <c r="A2" s="54" t="s">
        <v>254</v>
      </c>
      <c r="B2" s="55">
        <v>20539</v>
      </c>
      <c r="C2" s="56">
        <f ca="1">YEAR(TODAY())-YEAR(B2)+IF(TODAY()&gt;=DATE(YEAR(TODAY()),MONTH(B2),DAY(B2)),0,-1)</f>
        <v>64</v>
      </c>
      <c r="E2" s="52">
        <v>156.6</v>
      </c>
      <c r="F2" s="53" t="s">
        <v>275</v>
      </c>
      <c r="G2" s="52">
        <v>54.1</v>
      </c>
      <c r="H2" s="51" t="s">
        <v>40</v>
      </c>
      <c r="I2" s="79">
        <f>ROUND(G3/E3^2,1)</f>
        <v>22.1</v>
      </c>
    </row>
    <row r="3" spans="1:9">
      <c r="E3" s="51">
        <f>E2/100</f>
        <v>1.5659999999999998</v>
      </c>
      <c r="F3" s="51" t="s">
        <v>39</v>
      </c>
      <c r="G3" s="51">
        <f>G2</f>
        <v>54.1</v>
      </c>
      <c r="H3" s="51" t="s">
        <v>40</v>
      </c>
      <c r="I3" s="79"/>
    </row>
    <row r="4" spans="1:9">
      <c r="A4" t="s">
        <v>272</v>
      </c>
    </row>
    <row r="5" spans="1:9">
      <c r="B5" s="60">
        <v>44194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>
      <c r="E2" s="81" t="str">
        <f>'DRIs DATA'!B1</f>
        <v>(설문지 : FFQ 95문항 설문지, 사용자 : 이미경, ID : H1900583)</v>
      </c>
      <c r="F2" s="81"/>
      <c r="G2" s="81"/>
      <c r="H2" s="81"/>
      <c r="I2" s="81"/>
      <c r="J2" s="81"/>
    </row>
    <row r="3" spans="1:14" ht="8.1" customHeight="1"/>
    <row r="4" spans="1:14">
      <c r="K4" t="s">
        <v>2</v>
      </c>
      <c r="L4" t="str">
        <f>'DRIs DATA'!H1</f>
        <v>2021년 02월 18일 14:46:24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84" t="s">
        <v>195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>
      <c r="A5" s="6"/>
      <c r="B5" s="82" t="s">
        <v>274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>
      <c r="C10" s="92" t="s">
        <v>30</v>
      </c>
      <c r="D10" s="92"/>
      <c r="E10" s="93"/>
      <c r="F10" s="96">
        <f>'개인정보 및 신체계측 입력'!B5</f>
        <v>44194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>
      <c r="C12" s="92" t="s">
        <v>32</v>
      </c>
      <c r="D12" s="92"/>
      <c r="E12" s="93"/>
      <c r="F12" s="101">
        <f ca="1">'개인정보 및 신체계측 입력'!C2</f>
        <v>64</v>
      </c>
      <c r="G12" s="101"/>
      <c r="H12" s="101"/>
      <c r="I12" s="101"/>
      <c r="K12" s="130">
        <f>'개인정보 및 신체계측 입력'!E2</f>
        <v>156.6</v>
      </c>
      <c r="L12" s="131"/>
      <c r="M12" s="124">
        <f>'개인정보 및 신체계측 입력'!G2</f>
        <v>54.1</v>
      </c>
      <c r="N12" s="125"/>
      <c r="O12" s="120" t="s">
        <v>270</v>
      </c>
      <c r="P12" s="114"/>
      <c r="Q12" s="97">
        <f>'개인정보 및 신체계측 입력'!I2</f>
        <v>22.1</v>
      </c>
      <c r="R12" s="97"/>
      <c r="S12" s="97"/>
    </row>
    <row r="13" spans="1:19" ht="18" customHeight="1" thickBot="1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>
      <c r="C14" s="94" t="s">
        <v>31</v>
      </c>
      <c r="D14" s="94"/>
      <c r="E14" s="95"/>
      <c r="F14" s="98" t="str">
        <f>MID('DRIs DATA'!B1,28,3)</f>
        <v>이미경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6" t="s">
        <v>41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7" t="s">
        <v>42</v>
      </c>
      <c r="E36" s="87"/>
      <c r="F36" s="87"/>
      <c r="G36" s="87"/>
      <c r="H36" s="87"/>
      <c r="I36" s="34">
        <f>'DRIs DATA'!F8</f>
        <v>69.3</v>
      </c>
      <c r="J36" s="90" t="s">
        <v>43</v>
      </c>
      <c r="K36" s="90"/>
      <c r="L36" s="90"/>
      <c r="M36" s="90"/>
      <c r="N36" s="35"/>
      <c r="O36" s="110" t="s">
        <v>44</v>
      </c>
      <c r="P36" s="110"/>
      <c r="Q36" s="110"/>
      <c r="R36" s="110"/>
      <c r="S36" s="110"/>
      <c r="T36" s="6"/>
    </row>
    <row r="37" spans="2:20" ht="18" customHeight="1">
      <c r="B37" s="12"/>
      <c r="C37" s="108" t="s">
        <v>181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7" t="s">
        <v>42</v>
      </c>
      <c r="E41" s="87"/>
      <c r="F41" s="87"/>
      <c r="G41" s="87"/>
      <c r="H41" s="87"/>
      <c r="I41" s="34">
        <f>'DRIs DATA'!G8</f>
        <v>12</v>
      </c>
      <c r="J41" s="90" t="s">
        <v>43</v>
      </c>
      <c r="K41" s="90"/>
      <c r="L41" s="90"/>
      <c r="M41" s="90"/>
      <c r="N41" s="35"/>
      <c r="O41" s="91" t="s">
        <v>48</v>
      </c>
      <c r="P41" s="91"/>
      <c r="Q41" s="91"/>
      <c r="R41" s="91"/>
      <c r="S41" s="91"/>
      <c r="T41" s="6"/>
    </row>
    <row r="42" spans="2:20" ht="18" customHeight="1">
      <c r="B42" s="6"/>
      <c r="C42" s="112" t="s">
        <v>183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11" t="s">
        <v>42</v>
      </c>
      <c r="E46" s="111"/>
      <c r="F46" s="111"/>
      <c r="G46" s="111"/>
      <c r="H46" s="111"/>
      <c r="I46" s="34">
        <f>'DRIs DATA'!H8</f>
        <v>18.7</v>
      </c>
      <c r="J46" s="90" t="s">
        <v>43</v>
      </c>
      <c r="K46" s="90"/>
      <c r="L46" s="90"/>
      <c r="M46" s="90"/>
      <c r="N46" s="35"/>
      <c r="O46" s="91" t="s">
        <v>47</v>
      </c>
      <c r="P46" s="91"/>
      <c r="Q46" s="91"/>
      <c r="R46" s="91"/>
      <c r="S46" s="91"/>
      <c r="T46" s="6"/>
    </row>
    <row r="47" spans="2:20" ht="18" customHeight="1">
      <c r="B47" s="6"/>
      <c r="C47" s="112" t="s">
        <v>182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6" t="s">
        <v>190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6" t="s">
        <v>163</v>
      </c>
      <c r="D69" s="86"/>
      <c r="E69" s="86"/>
      <c r="F69" s="86"/>
      <c r="G69" s="86"/>
      <c r="H69" s="87" t="s">
        <v>169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8">
        <f>ROUND('그룹 전체 사용자의 일일 입력'!D6/MAX('그룹 전체 사용자의 일일 입력'!$B$6,'그룹 전체 사용자의 일일 입력'!$C$6,'그룹 전체 사용자의 일일 입력'!$D$6),1)</f>
        <v>1</v>
      </c>
      <c r="P69" s="88"/>
      <c r="Q69" s="37" t="s">
        <v>53</v>
      </c>
      <c r="R69" s="35"/>
      <c r="S69" s="35"/>
      <c r="T69" s="6"/>
    </row>
    <row r="70" spans="2:21" ht="18" customHeight="1" thickBot="1">
      <c r="B70" s="6"/>
      <c r="C70" s="89" t="s">
        <v>164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6" t="s">
        <v>50</v>
      </c>
      <c r="D72" s="86"/>
      <c r="E72" s="86"/>
      <c r="F72" s="86"/>
      <c r="G72" s="86"/>
      <c r="H72" s="38"/>
      <c r="I72" s="87" t="s">
        <v>51</v>
      </c>
      <c r="J72" s="87"/>
      <c r="K72" s="36">
        <f>ROUND('DRIs DATA'!L8,1)</f>
        <v>16.399999999999999</v>
      </c>
      <c r="L72" s="36" t="s">
        <v>52</v>
      </c>
      <c r="M72" s="36">
        <f>ROUND('DRIs DATA'!K8,1)</f>
        <v>6.3</v>
      </c>
      <c r="N72" s="90" t="s">
        <v>53</v>
      </c>
      <c r="O72" s="90"/>
      <c r="P72" s="90"/>
      <c r="Q72" s="90"/>
      <c r="R72" s="39"/>
      <c r="S72" s="35"/>
      <c r="T72" s="6"/>
    </row>
    <row r="73" spans="2:21" ht="18" customHeight="1">
      <c r="B73" s="6"/>
      <c r="C73" s="112" t="s">
        <v>180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6" t="s">
        <v>191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103" t="s">
        <v>167</v>
      </c>
      <c r="C80" s="103"/>
      <c r="D80" s="103"/>
      <c r="E80" s="103"/>
      <c r="F80" s="21"/>
      <c r="G80" s="21"/>
      <c r="H80" s="21"/>
      <c r="L80" s="103" t="s">
        <v>171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4" t="s">
        <v>267</v>
      </c>
      <c r="C93" s="105"/>
      <c r="D93" s="105"/>
      <c r="E93" s="105"/>
      <c r="F93" s="105"/>
      <c r="G93" s="105"/>
      <c r="H93" s="105"/>
      <c r="I93" s="105"/>
      <c r="J93" s="106"/>
      <c r="L93" s="104" t="s">
        <v>174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>
      <c r="B94" s="165" t="s">
        <v>170</v>
      </c>
      <c r="C94" s="163"/>
      <c r="D94" s="163"/>
      <c r="E94" s="163"/>
      <c r="F94" s="161">
        <f>ROUND('DRIs DATA'!F16/'DRIs DATA'!C16*100,2)</f>
        <v>75.13</v>
      </c>
      <c r="G94" s="161"/>
      <c r="H94" s="163" t="s">
        <v>166</v>
      </c>
      <c r="I94" s="163"/>
      <c r="J94" s="164"/>
      <c r="L94" s="165" t="s">
        <v>170</v>
      </c>
      <c r="M94" s="163"/>
      <c r="N94" s="163"/>
      <c r="O94" s="163"/>
      <c r="P94" s="163"/>
      <c r="Q94" s="23">
        <f>ROUND('DRIs DATA'!M16/'DRIs DATA'!K16*100,2)</f>
        <v>170.83</v>
      </c>
      <c r="R94" s="163" t="s">
        <v>166</v>
      </c>
      <c r="S94" s="163"/>
      <c r="T94" s="164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9" t="s">
        <v>179</v>
      </c>
      <c r="C96" s="150"/>
      <c r="D96" s="150"/>
      <c r="E96" s="150"/>
      <c r="F96" s="150"/>
      <c r="G96" s="150"/>
      <c r="H96" s="150"/>
      <c r="I96" s="150"/>
      <c r="J96" s="151"/>
      <c r="L96" s="155" t="s">
        <v>172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6" t="s">
        <v>192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103" t="s">
        <v>168</v>
      </c>
      <c r="C107" s="103"/>
      <c r="D107" s="103"/>
      <c r="E107" s="103"/>
      <c r="F107" s="6"/>
      <c r="G107" s="6"/>
      <c r="H107" s="6"/>
      <c r="I107" s="6"/>
      <c r="L107" s="103" t="s">
        <v>269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7" t="s">
        <v>263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264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>
      <c r="B121" s="43" t="s">
        <v>170</v>
      </c>
      <c r="C121" s="16"/>
      <c r="D121" s="16"/>
      <c r="E121" s="15"/>
      <c r="F121" s="161">
        <f>ROUND('DRIs DATA'!F26/'DRIs DATA'!C26*100,2)</f>
        <v>141.5</v>
      </c>
      <c r="G121" s="161"/>
      <c r="H121" s="163" t="s">
        <v>165</v>
      </c>
      <c r="I121" s="163"/>
      <c r="J121" s="164"/>
      <c r="L121" s="42" t="s">
        <v>170</v>
      </c>
      <c r="M121" s="20"/>
      <c r="N121" s="20"/>
      <c r="O121" s="23"/>
      <c r="P121" s="6"/>
      <c r="Q121" s="58">
        <f>ROUND('DRIs DATA'!AH26/'DRIs DATA'!AE26*100,2)</f>
        <v>173.33</v>
      </c>
      <c r="R121" s="163" t="s">
        <v>165</v>
      </c>
      <c r="S121" s="163"/>
      <c r="T121" s="164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42" t="s">
        <v>173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268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5.75" thickBot="1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6" t="s">
        <v>261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262</v>
      </c>
      <c r="P130" s="137"/>
      <c r="Q130" s="137"/>
      <c r="R130" s="137"/>
      <c r="S130" s="137"/>
      <c r="T130" s="138"/>
    </row>
    <row r="131" spans="2:21" ht="18" customHeight="1" thickBot="1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6" t="s">
        <v>193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103" t="s">
        <v>176</v>
      </c>
      <c r="C158" s="103"/>
      <c r="D158" s="103"/>
      <c r="E158" s="6"/>
      <c r="F158" s="6"/>
      <c r="G158" s="6"/>
      <c r="H158" s="6"/>
      <c r="I158" s="6"/>
      <c r="L158" s="103" t="s">
        <v>177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7" t="s">
        <v>265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175</v>
      </c>
      <c r="M171" s="118"/>
      <c r="N171" s="118"/>
      <c r="O171" s="118"/>
      <c r="P171" s="118"/>
      <c r="Q171" s="118"/>
      <c r="R171" s="118"/>
      <c r="S171" s="119"/>
    </row>
    <row r="172" spans="2:19" ht="18" customHeight="1">
      <c r="B172" s="42" t="s">
        <v>170</v>
      </c>
      <c r="C172" s="20"/>
      <c r="D172" s="20"/>
      <c r="E172" s="6"/>
      <c r="F172" s="161">
        <f>ROUND('DRIs DATA'!F36/'DRIs DATA'!C36*100,2)</f>
        <v>72.599999999999994</v>
      </c>
      <c r="G172" s="16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334.71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42" t="s">
        <v>184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186</v>
      </c>
      <c r="M174" s="143"/>
      <c r="N174" s="143"/>
      <c r="O174" s="143"/>
      <c r="P174" s="143"/>
      <c r="Q174" s="143"/>
      <c r="R174" s="143"/>
      <c r="S174" s="144"/>
    </row>
    <row r="175" spans="2:19" ht="18" customHeight="1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>
      <c r="B183" s="103" t="s">
        <v>178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7" t="s">
        <v>266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>
      <c r="B197" s="42" t="s">
        <v>170</v>
      </c>
      <c r="C197" s="20"/>
      <c r="D197" s="20"/>
      <c r="E197" s="6"/>
      <c r="F197" s="161">
        <f>ROUND('DRIs DATA'!F46/'DRIs DATA'!C46*100,2)</f>
        <v>175</v>
      </c>
      <c r="G197" s="161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42" t="s">
        <v>185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>
      <c r="K205" s="10"/>
    </row>
    <row r="206" spans="2:20" ht="18" customHeight="1">
      <c r="B206" s="136" t="s">
        <v>194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62" t="s">
        <v>187</v>
      </c>
      <c r="C209" s="162"/>
      <c r="D209" s="162"/>
      <c r="E209" s="162"/>
      <c r="F209" s="162"/>
      <c r="G209" s="162"/>
      <c r="H209" s="162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8" t="s">
        <v>189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2021-02-18T06:25:31Z</dcterms:modified>
</cp:coreProperties>
</file>