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<sst xmlns="http://schemas.openxmlformats.org/spreadsheetml/2006/main" count="692" uniqueCount="283">
  <si>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</si>
  <si>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</si>
  <si>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</si>
  <si>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</si>
  <si>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</si>
  <si>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</si>
  <si>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</si>
  <si>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</si>
  <si>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</si>
  <si>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</si>
  <si>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</si>
  <si>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</si>
  <si>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</si>
  <si>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</si>
  <si>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</si>
  <si>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</si>
  <si>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</si>
  <si>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</si>
  <si>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</si>
  <si>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</si>
  <si>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</si>
  <si>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</si>
  <si>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</si>
  <si>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</si>
  <si>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</si>
  <si>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</si>
  <si>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</si>
  <si>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</si>
  <si>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</si>
  <si>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</si>
  <si>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</si>
  <si>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</si>
  <si>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</si>
  <si>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</si>
  <si>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</si>
  <si>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</si>
  <si>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</si>
  <si>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</si>
  <si>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</si>
  <si>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</si>
  <si>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</si>
  <si>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</si>
  <si>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</si>
  <si>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</si>
  <si>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</si>
  <si>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</si>
  <si>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</si>
  <si>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</si>
  <si>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</si>
  <si>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</si>
  <si>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</si>
  <si>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</si>
  <si>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</si>
  <si>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</si>
  <si>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</si>
  <si>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</si>
  <si>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</si>
  <si>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</si>
  <si>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</si>
  <si>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</si>
  <si>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</si>
  <si>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</si>
  <si>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</si>
  <si>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</si>
  <si>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</si>
  <si>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</si>
  <si>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</si>
  <si>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</si>
  <si>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</si>
  <si>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</si>
  <si>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</si>
  <si>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</si>
  <si>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</si>
  <si>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</si>
  <si>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</si>
  <si>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</si>
  <si>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</si>
  <si>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</si>
  <si>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</si>
  <si>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</si>
  <si>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</si>
  <si>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</si>
  <si>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</si>
  <si>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</si>
  <si>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</si>
  <si>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</si>
  <si>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</si>
  <si>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</si>
  <si>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</si>
  <si>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</si>
  <si>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</si>
  <si>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</si>
  <si>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</si>
  <si>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</si>
  <si>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</si>
  <si>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</si>
  <si>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</si>
  <si>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</si>
  <si>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</si>
  <si>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</si>
  <si>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</si>
  <si>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</si>
  <si>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</si>
  <si>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</si>
  <si>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</si>
  <si>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</si>
  <si>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</si>
  <si>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</si>
  <si>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</si>
  <si>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</si>
  <si>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</si>
  <si>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</si>
  <si>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</si>
  <si>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</si>
  <si>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</si>
  <si>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</si>
  <si>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</si>
  <si>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</si>
  <si>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</si>
  <si>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</si>
  <si>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</si>
  <si>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</si>
  <si>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</si>
  <si>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</si>
  <si>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</si>
  <si>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</si>
  <si>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</si>
  <si>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</si>
  <si>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</si>
  <si>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</si>
  <si>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</si>
  <si>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</si>
  <si>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</si>
  <si>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</si>
  <si>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</si>
  <si>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</si>
  <si>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</si>
  <si>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</si>
  <si>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</si>
  <si>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</si>
  <si>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</si>
  <si>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</si>
  <si>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</si>
  <si>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</si>
  <si>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</si>
  <si>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</si>
  <si>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</si>
  <si>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</si>
  <si>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</si>
  <si>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</si>
  <si>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</si>
  <si>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</si>
  <si>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</si>
  <si>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</si>
  <si>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</si>
  <si>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</si>
  <si>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</si>
  <si>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</si>
  <si>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</si>
  <si>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</si>
  <si>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</si>
  <si>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</si>
  <si>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</si>
  <si>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</si>
  <si>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</si>
  <si>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</si>
  <si>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</si>
  <si>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</si>
  <si>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</si>
  <si>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</si>
  <si>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</si>
  <si>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</si>
  <si>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</si>
  <si>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</si>
  <si>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</si>
  <si>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</si>
  <si>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</si>
  <si>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</si>
  <si>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</si>
  <si>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</si>
  <si>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</si>
  <si>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</si>
  <si>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</si>
  <si>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</si>
  <si>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</si>
  <si>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</si>
  <si>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</si>
  <si>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</si>
  <si>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</si>
  <si>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</si>
  <si>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</si>
  <si>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</si>
  <si>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</si>
  <si>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</si>
  <si>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</si>
  <si>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</si>
  <si>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</si>
  <si>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</si>
  <si>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</si>
  <si>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</si>
  <si>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</si>
  <si>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</si>
  <si>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</si>
  <si>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</si>
  <si>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</si>
  <si>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</si>
  <si>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</si>
  <si>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</si>
  <si>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</si>
  <si>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</si>
  <si>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</si>
  <si>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</si>
  <si>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</si>
  <si>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</si>
  <si>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</si>
  <si>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</si>
  <si>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</si>
  <si>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</si>
  <si>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</si>
  <si>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</si>
  <si>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</si>
  <si>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</si>
  <si>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</si>
  <si>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</si>
  <si>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</si>
  <si>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</si>
  <si>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</si>
  <si>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</si>
  <si>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</si>
  <si>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</si>
  <si>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</si>
  <si>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</si>
  <si>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</si>
  <si>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</si>
  <si>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</si>
  <si>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</si>
  <si>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</si>
  <si>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</si>
  <si>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</si>
  <si>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</si>
  <si>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</si>
  <si>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</si>
  <si>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</si>
  <si>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</si>
  <si>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</si>
  <si>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</si>
  <si>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</si>
  <si>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</si>
  <si>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</si>
  <si>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</si>
  <si>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</si>
  <si>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</si>
  <si>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</si>
  <si>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</si>
  <si>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</si>
  <si>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</si>
  <si>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</si>
  <si>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</si>
  <si>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</si>
  <si>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</si>
  <si>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</si>
  <si>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</si>
  <si>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</si>
  <si>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</si>
  <si>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</si>
  <si>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</si>
  <si>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</si>
  <si>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</si>
  <si>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</si>
  <si>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</si>
  <si>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</si>
  <si>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</si>
  <si>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</si>
  <si>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</si>
  <si>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</si>
  <si>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</si>
  <si>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</si>
  <si>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</si>
  <si>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이재천, ID : H1900584)</t>
  </si>
  <si>
    <t>2021년 02월 18일 14:31:58</t>
  </si>
  <si>
    <t>H1900584</t>
  </si>
  <si>
    <t>이재천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</si>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</sst>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100.23811000000001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7288"/>
        <c:axId val="489777680"/>
      </c:barChart>
      <c:catAx>
        <c:axId val="48977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7680"/>
        <c:crosses val="autoZero"/>
        <c:auto val="1"/>
        <c:lblAlgn val="ctr"/>
        <c:lblOffset val="100"/>
        <c:noMultiLvlLbl val="0"/>
      </c:catAx>
      <c:valAx>
        <c:axId val="4897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3.3341023999999999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336"/>
        <c:axId val="491231944"/>
      </c:barChart>
      <c:catAx>
        <c:axId val="4912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944"/>
        <c:crosses val="autoZero"/>
        <c:auto val="1"/>
        <c:lblAlgn val="ctr"/>
        <c:lblOffset val="100"/>
        <c:noMultiLvlLbl val="0"/>
      </c:catAx>
      <c:valAx>
        <c:axId val="4912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3.9966721999999999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296"/>
        <c:axId val="491230768"/>
      </c:barChart>
      <c:catAx>
        <c:axId val="4912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0768"/>
        <c:crosses val="autoZero"/>
        <c:auto val="1"/>
        <c:lblAlgn val="ctr"/>
        <c:lblOffset val="100"/>
        <c:noMultiLvlLbl val="0"/>
      </c:catAx>
      <c:valAx>
        <c:axId val="4912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1562.722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688"/>
        <c:axId val="491227240"/>
      </c:barChart>
      <c:catAx>
        <c:axId val="4912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7240"/>
        <c:crosses val="autoZero"/>
        <c:auto val="1"/>
        <c:lblAlgn val="ctr"/>
        <c:lblOffset val="100"/>
        <c:noMultiLvlLbl val="0"/>
      </c:catAx>
      <c:valAx>
        <c:axId val="49122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4352.0853999999999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28808"/>
        <c:axId val="491229200"/>
      </c:barChart>
      <c:catAx>
        <c:axId val="4912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9200"/>
        <c:crosses val="autoZero"/>
        <c:auto val="1"/>
        <c:lblAlgn val="ctr"/>
        <c:lblOffset val="100"/>
        <c:noMultiLvlLbl val="0"/>
      </c:catAx>
      <c:valAx>
        <c:axId val="491229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0816"/>
        <c:axId val="492102048"/>
      </c:barChart>
      <c:catAx>
        <c:axId val="4897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2048"/>
        <c:crosses val="autoZero"/>
        <c:auto val="1"/>
        <c:lblAlgn val="ctr"/>
        <c:lblOffset val="100"/>
        <c:noMultiLvlLbl val="0"/>
      </c:catAx>
      <c:valAx>
        <c:axId val="4921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177.62724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832"/>
        <c:axId val="492107144"/>
      </c:barChart>
      <c:catAx>
        <c:axId val="4921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144"/>
        <c:crosses val="autoZero"/>
        <c:auto val="1"/>
        <c:lblAlgn val="ctr"/>
        <c:lblOffset val="100"/>
        <c:noMultiLvlLbl val="0"/>
      </c:catAx>
      <c:valAx>
        <c:axId val="4921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15.818339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184"/>
        <c:axId val="492106752"/>
      </c:barChart>
      <c:catAx>
        <c:axId val="4921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752"/>
        <c:crosses val="autoZero"/>
        <c:auto val="1"/>
        <c:lblAlgn val="ctr"/>
        <c:lblOffset val="100"/>
        <c:noMultiLvlLbl val="0"/>
      </c:catAx>
      <c:valAx>
        <c:axId val="49210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1029.7311999999999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224"/>
        <c:axId val="492101264"/>
      </c:barChart>
      <c:catAx>
        <c:axId val="49210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1264"/>
        <c:crosses val="autoZero"/>
        <c:auto val="1"/>
        <c:lblAlgn val="ctr"/>
        <c:lblOffset val="100"/>
        <c:noMultiLvlLbl val="0"/>
      </c:catAx>
      <c:valAx>
        <c:axId val="492101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7.1522384999999994E-2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008"/>
        <c:axId val="492107928"/>
      </c:barChart>
      <c:catAx>
        <c:axId val="49210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928"/>
        <c:crosses val="autoZero"/>
        <c:auto val="1"/>
        <c:lblAlgn val="ctr"/>
        <c:lblOffset val="100"/>
        <c:noMultiLvlLbl val="0"/>
      </c:catAx>
      <c:valAx>
        <c:axId val="4921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3.4061360000000001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792"/>
        <c:axId val="492107536"/>
      </c:barChart>
      <c:catAx>
        <c:axId val="4921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536"/>
        <c:crosses val="autoZero"/>
        <c:auto val="1"/>
        <c:lblAlgn val="ctr"/>
        <c:lblOffset val="100"/>
        <c:noMultiLvlLbl val="0"/>
      </c:catAx>
      <c:valAx>
        <c:axId val="49210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34.481009999999998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3168"/>
        <c:axId val="489776504"/>
      </c:barChart>
      <c:catAx>
        <c:axId val="4897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504"/>
        <c:crosses val="autoZero"/>
        <c:auto val="1"/>
        <c:lblAlgn val="ctr"/>
        <c:lblOffset val="100"/>
        <c:noMultiLvlLbl val="0"/>
      </c:catAx>
      <c:valAx>
        <c:axId val="4897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630.60350000000005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320"/>
        <c:axId val="492100872"/>
      </c:barChart>
      <c:catAx>
        <c:axId val="4921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0872"/>
        <c:crosses val="autoZero"/>
        <c:auto val="1"/>
        <c:lblAlgn val="ctr"/>
        <c:lblOffset val="100"/>
        <c:noMultiLvlLbl val="0"/>
      </c:catAx>
      <c:valAx>
        <c:axId val="49210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108.4693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512"/>
        <c:axId val="492067256"/>
      </c:barChart>
      <c:catAx>
        <c:axId val="492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7256"/>
        <c:crosses val="autoZero"/>
        <c:auto val="1"/>
        <c:lblAlgn val="ctr"/>
        <c:lblOffset val="100"/>
        <c:noMultiLvlLbl val="0"/>
      </c:catAx>
      <c:valAx>
        <c:axId val="49206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8.6639999999999997</c:v>
                </c:pt>
                <c:pt idx="1">
                  <c:v>21.026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3336"/>
        <c:axId val="492066472"/>
      </c:barChart>
      <c:catAx>
        <c:axId val="4920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472"/>
        <c:crosses val="autoZero"/>
        <c:auto val="1"/>
        <c:lblAlgn val="ctr"/>
        <c:lblOffset val="100"/>
        <c:noMultiLvlLbl val="0"/>
      </c:catAx>
      <c:valAx>
        <c:axId val="49206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18.456520000000001</c:v>
                </c:pt>
                <c:pt idx="1">
                  <c:v>22.349266</c:v>
                </c:pt>
                <c:pt idx="2">
                  <c:v>20.112134999999999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809.97540000000004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2552"/>
        <c:axId val="492066864"/>
      </c:barChart>
      <c:catAx>
        <c:axId val="4920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864"/>
        <c:crosses val="autoZero"/>
        <c:auto val="1"/>
        <c:lblAlgn val="ctr"/>
        <c:lblOffset val="100"/>
        <c:noMultiLvlLbl val="0"/>
      </c:catAx>
      <c:valAx>
        <c:axId val="49206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29.757418000000001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120"/>
        <c:axId val="492068824"/>
      </c:barChart>
      <c:catAx>
        <c:axId val="4920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824"/>
        <c:crosses val="autoZero"/>
        <c:auto val="1"/>
        <c:lblAlgn val="ctr"/>
        <c:lblOffset val="100"/>
        <c:noMultiLvlLbl val="0"/>
      </c:catAx>
      <c:valAx>
        <c:axId val="49206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63.451000000000001</c:v>
                </c:pt>
                <c:pt idx="1">
                  <c:v>14.706</c:v>
                </c:pt>
                <c:pt idx="2">
                  <c:v>21.843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4904"/>
        <c:axId val="492061376"/>
      </c:barChart>
      <c:catAx>
        <c:axId val="49206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1376"/>
        <c:crosses val="autoZero"/>
        <c:auto val="1"/>
        <c:lblAlgn val="ctr"/>
        <c:lblOffset val="100"/>
        <c:noMultiLvlLbl val="0"/>
      </c:catAx>
      <c:valAx>
        <c:axId val="4920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2288.9567999999999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5688"/>
        <c:axId val="492068432"/>
      </c:barChart>
      <c:catAx>
        <c:axId val="49206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432"/>
        <c:crosses val="autoZero"/>
        <c:auto val="1"/>
        <c:lblAlgn val="ctr"/>
        <c:lblOffset val="100"/>
        <c:noMultiLvlLbl val="0"/>
      </c:catAx>
      <c:valAx>
        <c:axId val="492068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189.66603000000001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1768"/>
        <c:axId val="513935296"/>
      </c:barChart>
      <c:catAx>
        <c:axId val="4920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5296"/>
        <c:crosses val="autoZero"/>
        <c:auto val="1"/>
        <c:lblAlgn val="ctr"/>
        <c:lblOffset val="100"/>
        <c:noMultiLvlLbl val="0"/>
      </c:catAx>
      <c:valAx>
        <c:axId val="51393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726.39419999999996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120"/>
        <c:axId val="513931768"/>
      </c:barChart>
      <c:catAx>
        <c:axId val="51393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1768"/>
        <c:crosses val="autoZero"/>
        <c:auto val="1"/>
        <c:lblAlgn val="ctr"/>
        <c:lblOffset val="100"/>
        <c:noMultiLvlLbl val="0"/>
      </c:catAx>
      <c:valAx>
        <c:axId val="51393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5.9391540000000003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9248"/>
        <c:axId val="489775720"/>
      </c:barChart>
      <c:catAx>
        <c:axId val="48977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5720"/>
        <c:crosses val="autoZero"/>
        <c:auto val="1"/>
        <c:lblAlgn val="ctr"/>
        <c:lblOffset val="100"/>
        <c:noMultiLvlLbl val="0"/>
      </c:catAx>
      <c:valAx>
        <c:axId val="4897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8279.0360000000001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2160"/>
        <c:axId val="513932944"/>
      </c:barChart>
      <c:catAx>
        <c:axId val="51393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2944"/>
        <c:crosses val="autoZero"/>
        <c:auto val="1"/>
        <c:lblAlgn val="ctr"/>
        <c:lblOffset val="100"/>
        <c:noMultiLvlLbl val="0"/>
      </c:catAx>
      <c:valAx>
        <c:axId val="51393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22.314394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904"/>
        <c:axId val="513933728"/>
      </c:barChart>
      <c:catAx>
        <c:axId val="51393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3728"/>
        <c:crosses val="autoZero"/>
        <c:auto val="1"/>
        <c:lblAlgn val="ctr"/>
        <c:lblOffset val="100"/>
        <c:noMultiLvlLbl val="0"/>
      </c:catAx>
      <c:valAx>
        <c:axId val="51393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3.4950633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8296"/>
        <c:axId val="514737512"/>
      </c:barChart>
      <c:catAx>
        <c:axId val="5147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512"/>
        <c:crosses val="autoZero"/>
        <c:auto val="1"/>
        <c:lblAlgn val="ctr"/>
        <c:lblOffset val="100"/>
        <c:noMultiLvlLbl val="0"/>
      </c:catAx>
      <c:valAx>
        <c:axId val="51473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289.71355999999997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072"/>
        <c:axId val="489780424"/>
      </c:barChart>
      <c:catAx>
        <c:axId val="4897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424"/>
        <c:crosses val="autoZero"/>
        <c:auto val="1"/>
        <c:lblAlgn val="ctr"/>
        <c:lblOffset val="100"/>
        <c:noMultiLvlLbl val="0"/>
      </c:catAx>
      <c:valAx>
        <c:axId val="4897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1.9724628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856"/>
        <c:axId val="489776112"/>
      </c:barChart>
      <c:catAx>
        <c:axId val="4897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112"/>
        <c:crosses val="autoZero"/>
        <c:auto val="1"/>
        <c:lblAlgn val="ctr"/>
        <c:lblOffset val="100"/>
        <c:noMultiLvlLbl val="0"/>
      </c:catAx>
      <c:valAx>
        <c:axId val="48977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22.050556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6896"/>
        <c:axId val="489780032"/>
      </c:barChart>
      <c:catAx>
        <c:axId val="4897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032"/>
        <c:crosses val="autoZero"/>
        <c:auto val="1"/>
        <c:lblAlgn val="ctr"/>
        <c:lblOffset val="100"/>
        <c:noMultiLvlLbl val="0"/>
      </c:catAx>
      <c:valAx>
        <c:axId val="48978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3.4950633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2384"/>
        <c:axId val="491231160"/>
      </c:barChart>
      <c:catAx>
        <c:axId val="48978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160"/>
        <c:crosses val="autoZero"/>
        <c:auto val="1"/>
        <c:lblAlgn val="ctr"/>
        <c:lblOffset val="100"/>
        <c:noMultiLvlLbl val="0"/>
      </c:catAx>
      <c:valAx>
        <c:axId val="4912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735.21320000000003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3120"/>
        <c:axId val="491228416"/>
      </c:barChart>
      <c:catAx>
        <c:axId val="4912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8416"/>
        <c:crosses val="autoZero"/>
        <c:auto val="1"/>
        <c:lblAlgn val="ctr"/>
        <c:lblOffset val="100"/>
        <c:noMultiLvlLbl val="0"/>
      </c:catAx>
      <c:valAx>
        <c:axId val="4912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13.536303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728"/>
        <c:axId val="491231552"/>
      </c:barChart>
      <c:catAx>
        <c:axId val="4912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552"/>
        <c:crosses val="autoZero"/>
        <c:auto val="1"/>
        <c:lblAlgn val="ctr"/>
        <c:lblOffset val="100"/>
        <c:noMultiLvlLbl val="0"/>
      </c:catAx>
      <c:valAx>
        <c:axId val="4912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이재천, ID : H1900584)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14:31:58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55</v>
      </c>
      <c r="B4" s="68"/>
      <c r="C4" s="68"/>
      <c r="D4" s="46"/>
      <c r="E4" s="65" t="s">
        <v>197</v>
      </c>
      <c r="F4" s="66"/>
      <c r="G4" s="66"/>
      <c r="H4" s="67"/>
      <c r="I4" s="46"/>
      <c r="J4" s="65" t="s">
        <v>198</v>
      </c>
      <c r="K4" s="66"/>
      <c r="L4" s="67"/>
      <c r="M4" s="46"/>
      <c r="N4" s="68" t="s">
        <v>199</v>
      </c>
      <c r="O4" s="68"/>
      <c r="P4" s="68"/>
      <c r="Q4" s="68"/>
      <c r="R4" s="68"/>
      <c r="S4" s="68"/>
      <c r="T4" s="46"/>
      <c r="U4" s="68" t="s">
        <v>200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2288.9567999999999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100.23811000000001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34.481009999999998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63.451000000000001</v>
      </c>
      <c r="G8" s="59">
        <f>'DRIs DATA 입력'!G8</f>
        <v>14.706</v>
      </c>
      <c r="H8" s="59">
        <f>'DRIs DATA 입력'!H8</f>
        <v>21.843</v>
      </c>
      <c r="I8" s="46"/>
      <c r="J8" s="59" t="s">
        <v>215</v>
      </c>
      <c r="K8" s="59">
        <f>'DRIs DATA 입력'!K8</f>
        <v>8.6639999999999997</v>
      </c>
      <c r="L8" s="59">
        <f>'DRIs DATA 입력'!L8</f>
        <v>21.026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217</v>
      </c>
      <c r="B14" s="68"/>
      <c r="C14" s="68"/>
      <c r="D14" s="68"/>
      <c r="E14" s="68"/>
      <c r="F14" s="68"/>
      <c r="G14" s="46"/>
      <c r="H14" s="68" t="s">
        <v>218</v>
      </c>
      <c r="I14" s="68"/>
      <c r="J14" s="68"/>
      <c r="K14" s="68"/>
      <c r="L14" s="68"/>
      <c r="M14" s="68"/>
      <c r="N14" s="46"/>
      <c r="O14" s="68" t="s">
        <v>219</v>
      </c>
      <c r="P14" s="68"/>
      <c r="Q14" s="68"/>
      <c r="R14" s="68"/>
      <c r="S14" s="68"/>
      <c r="T14" s="68"/>
      <c r="U14" s="46"/>
      <c r="V14" s="68" t="s">
        <v>220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809.97540000000004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29.757418000000001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5.9391540000000003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289.71355999999997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223</v>
      </c>
      <c r="B24" s="68"/>
      <c r="C24" s="68"/>
      <c r="D24" s="68"/>
      <c r="E24" s="68"/>
      <c r="F24" s="68"/>
      <c r="G24" s="46"/>
      <c r="H24" s="68" t="s">
        <v>224</v>
      </c>
      <c r="I24" s="68"/>
      <c r="J24" s="68"/>
      <c r="K24" s="68"/>
      <c r="L24" s="68"/>
      <c r="M24" s="68"/>
      <c r="N24" s="46"/>
      <c r="O24" s="68" t="s">
        <v>225</v>
      </c>
      <c r="P24" s="68"/>
      <c r="Q24" s="68"/>
      <c r="R24" s="68"/>
      <c r="S24" s="68"/>
      <c r="T24" s="68"/>
      <c r="U24" s="46"/>
      <c r="V24" s="68" t="s">
        <v>226</v>
      </c>
      <c r="W24" s="68"/>
      <c r="X24" s="68"/>
      <c r="Y24" s="68"/>
      <c r="Z24" s="68"/>
      <c r="AA24" s="68"/>
      <c r="AB24" s="46"/>
      <c r="AC24" s="68" t="s">
        <v>227</v>
      </c>
      <c r="AD24" s="68"/>
      <c r="AE24" s="68"/>
      <c r="AF24" s="68"/>
      <c r="AG24" s="68"/>
      <c r="AH24" s="68"/>
      <c r="AI24" s="46"/>
      <c r="AJ24" s="68" t="s">
        <v>228</v>
      </c>
      <c r="AK24" s="68"/>
      <c r="AL24" s="68"/>
      <c r="AM24" s="68"/>
      <c r="AN24" s="68"/>
      <c r="AO24" s="68"/>
      <c r="AP24" s="46"/>
      <c r="AQ24" s="68" t="s">
        <v>229</v>
      </c>
      <c r="AR24" s="68"/>
      <c r="AS24" s="68"/>
      <c r="AT24" s="68"/>
      <c r="AU24" s="68"/>
      <c r="AV24" s="68"/>
      <c r="AW24" s="46"/>
      <c r="AX24" s="68" t="s">
        <v>230</v>
      </c>
      <c r="AY24" s="68"/>
      <c r="AZ24" s="68"/>
      <c r="BA24" s="68"/>
      <c r="BB24" s="68"/>
      <c r="BC24" s="68"/>
      <c r="BD24" s="46"/>
      <c r="BE24" s="68" t="s">
        <v>231</v>
      </c>
      <c r="BF24" s="68"/>
      <c r="BG24" s="68"/>
      <c r="BH24" s="68"/>
      <c r="BI24" s="68"/>
      <c r="BJ24" s="68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189.66603000000001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2.6278402999999999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1.9724628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22.050556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3.4950633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735.21320000000003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13.536303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3.3341023999999999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3.9966721999999999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234</v>
      </c>
      <c r="B34" s="68"/>
      <c r="C34" s="68"/>
      <c r="D34" s="68"/>
      <c r="E34" s="68"/>
      <c r="F34" s="68"/>
      <c r="G34" s="46"/>
      <c r="H34" s="68" t="s">
        <v>235</v>
      </c>
      <c r="I34" s="68"/>
      <c r="J34" s="68"/>
      <c r="K34" s="68"/>
      <c r="L34" s="68"/>
      <c r="M34" s="68"/>
      <c r="N34" s="46"/>
      <c r="O34" s="68" t="s">
        <v>236</v>
      </c>
      <c r="P34" s="68"/>
      <c r="Q34" s="68"/>
      <c r="R34" s="68"/>
      <c r="S34" s="68"/>
      <c r="T34" s="68"/>
      <c r="U34" s="46"/>
      <c r="V34" s="68" t="s">
        <v>237</v>
      </c>
      <c r="W34" s="68"/>
      <c r="X34" s="68"/>
      <c r="Y34" s="68"/>
      <c r="Z34" s="68"/>
      <c r="AA34" s="68"/>
      <c r="AB34" s="46"/>
      <c r="AC34" s="68" t="s">
        <v>238</v>
      </c>
      <c r="AD34" s="68"/>
      <c r="AE34" s="68"/>
      <c r="AF34" s="68"/>
      <c r="AG34" s="68"/>
      <c r="AH34" s="68"/>
      <c r="AI34" s="46"/>
      <c r="AJ34" s="68" t="s">
        <v>239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726.39419999999996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1562.722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8279.0360000000001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4352.0853999999999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147.0018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177.62724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241</v>
      </c>
      <c r="B44" s="68"/>
      <c r="C44" s="68"/>
      <c r="D44" s="68"/>
      <c r="E44" s="68"/>
      <c r="F44" s="68"/>
      <c r="G44" s="46"/>
      <c r="H44" s="68" t="s">
        <v>242</v>
      </c>
      <c r="I44" s="68"/>
      <c r="J44" s="68"/>
      <c r="K44" s="68"/>
      <c r="L44" s="68"/>
      <c r="M44" s="68"/>
      <c r="N44" s="46"/>
      <c r="O44" s="68" t="s">
        <v>243</v>
      </c>
      <c r="P44" s="68"/>
      <c r="Q44" s="68"/>
      <c r="R44" s="68"/>
      <c r="S44" s="68"/>
      <c r="T44" s="68"/>
      <c r="U44" s="46"/>
      <c r="V44" s="68" t="s">
        <v>244</v>
      </c>
      <c r="W44" s="68"/>
      <c r="X44" s="68"/>
      <c r="Y44" s="68"/>
      <c r="Z44" s="68"/>
      <c r="AA44" s="68"/>
      <c r="AB44" s="46"/>
      <c r="AC44" s="68" t="s">
        <v>245</v>
      </c>
      <c r="AD44" s="68"/>
      <c r="AE44" s="68"/>
      <c r="AF44" s="68"/>
      <c r="AG44" s="68"/>
      <c r="AH44" s="68"/>
      <c r="AI44" s="46"/>
      <c r="AJ44" s="68" t="s">
        <v>246</v>
      </c>
      <c r="AK44" s="68"/>
      <c r="AL44" s="68"/>
      <c r="AM44" s="68"/>
      <c r="AN44" s="68"/>
      <c r="AO44" s="68"/>
      <c r="AP44" s="46"/>
      <c r="AQ44" s="68" t="s">
        <v>247</v>
      </c>
      <c r="AR44" s="68"/>
      <c r="AS44" s="68"/>
      <c r="AT44" s="68"/>
      <c r="AU44" s="68"/>
      <c r="AV44" s="68"/>
      <c r="AW44" s="46"/>
      <c r="AX44" s="68" t="s">
        <v>248</v>
      </c>
      <c r="AY44" s="68"/>
      <c r="AZ44" s="68"/>
      <c r="BA44" s="68"/>
      <c r="BB44" s="68"/>
      <c r="BC44" s="68"/>
      <c r="BD44" s="46"/>
      <c r="BE44" s="68" t="s">
        <v>249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22.314394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15.818339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1029.7311999999999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7.1522384999999994E-2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3.4061360000000001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630.60350000000005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108.4693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>
      <c r="A3" s="70" t="s">
        <v>196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>
      <c r="A4" s="68" t="s">
        <v>55</v>
      </c>
      <c r="B4" s="68"/>
      <c r="C4" s="68"/>
      <c r="D4" s="158"/>
      <c r="E4" s="65" t="s">
        <v>197</v>
      </c>
      <c r="F4" s="66"/>
      <c r="G4" s="66"/>
      <c r="H4" s="67"/>
      <c r="I4" s="158"/>
      <c r="J4" s="65" t="s">
        <v>198</v>
      </c>
      <c r="K4" s="66"/>
      <c r="L4" s="67"/>
      <c r="M4" s="158"/>
      <c r="N4" s="68" t="s">
        <v>199</v>
      </c>
      <c r="O4" s="68"/>
      <c r="P4" s="68"/>
      <c r="Q4" s="68"/>
      <c r="R4" s="68"/>
      <c r="S4" s="68"/>
      <c r="T4" s="158"/>
      <c r="U4" s="68" t="s">
        <v>200</v>
      </c>
      <c r="V4" s="68"/>
      <c r="W4" s="68"/>
      <c r="X4" s="68"/>
      <c r="Y4" s="68"/>
      <c r="Z4" s="68"/>
      <c r="AA4" s="158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>
      <c r="A6" s="160" t="s">
        <v>55</v>
      </c>
      <c r="B6" s="160">
        <v>2200</v>
      </c>
      <c r="C6" s="160">
        <v>2288.9567999999999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50</v>
      </c>
      <c r="P6" s="160">
        <v>60</v>
      </c>
      <c r="Q6" s="160">
        <v>0</v>
      </c>
      <c r="R6" s="160">
        <v>0</v>
      </c>
      <c r="S6" s="160">
        <v>100.23811000000001</v>
      </c>
      <c r="T6" s="158"/>
      <c r="U6" s="160" t="s">
        <v>213</v>
      </c>
      <c r="V6" s="160">
        <v>0</v>
      </c>
      <c r="W6" s="160">
        <v>0</v>
      </c>
      <c r="X6" s="160">
        <v>25</v>
      </c>
      <c r="Y6" s="160">
        <v>0</v>
      </c>
      <c r="Z6" s="160">
        <v>34.481009999999998</v>
      </c>
      <c r="AA6" s="158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>
      <c r="A8" s="158"/>
      <c r="B8" s="158"/>
      <c r="C8" s="158"/>
      <c r="D8" s="158"/>
      <c r="E8" s="160" t="s">
        <v>215</v>
      </c>
      <c r="F8" s="160">
        <v>63.451000000000001</v>
      </c>
      <c r="G8" s="160">
        <v>14.706</v>
      </c>
      <c r="H8" s="160">
        <v>21.843</v>
      </c>
      <c r="I8" s="158"/>
      <c r="J8" s="160" t="s">
        <v>215</v>
      </c>
      <c r="K8" s="160">
        <v>8.6639999999999997</v>
      </c>
      <c r="L8" s="160">
        <v>21.026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</row>
    <row r="13" spans="1:62">
      <c r="A13" s="69" t="s">
        <v>216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>
      <c r="A14" s="68" t="s">
        <v>217</v>
      </c>
      <c r="B14" s="68"/>
      <c r="C14" s="68"/>
      <c r="D14" s="68"/>
      <c r="E14" s="68"/>
      <c r="F14" s="68"/>
      <c r="G14" s="158"/>
      <c r="H14" s="68" t="s">
        <v>218</v>
      </c>
      <c r="I14" s="68"/>
      <c r="J14" s="68"/>
      <c r="K14" s="68"/>
      <c r="L14" s="68"/>
      <c r="M14" s="68"/>
      <c r="N14" s="158"/>
      <c r="O14" s="68" t="s">
        <v>219</v>
      </c>
      <c r="P14" s="68"/>
      <c r="Q14" s="68"/>
      <c r="R14" s="68"/>
      <c r="S14" s="68"/>
      <c r="T14" s="68"/>
      <c r="U14" s="158"/>
      <c r="V14" s="68" t="s">
        <v>220</v>
      </c>
      <c r="W14" s="68"/>
      <c r="X14" s="68"/>
      <c r="Y14" s="68"/>
      <c r="Z14" s="68"/>
      <c r="AA14" s="68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>
      <c r="A16" s="160" t="s">
        <v>221</v>
      </c>
      <c r="B16" s="160">
        <v>530</v>
      </c>
      <c r="C16" s="160">
        <v>750</v>
      </c>
      <c r="D16" s="160">
        <v>0</v>
      </c>
      <c r="E16" s="160">
        <v>3000</v>
      </c>
      <c r="F16" s="160">
        <v>809.97540000000004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29.757418000000001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5.9391540000000003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289.71355999999997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</row>
    <row r="17" spans="1:6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</row>
    <row r="19" spans="1:6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 spans="1:6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>
      <c r="A23" s="69" t="s">
        <v>222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223</v>
      </c>
      <c r="B24" s="68"/>
      <c r="C24" s="68"/>
      <c r="D24" s="68"/>
      <c r="E24" s="68"/>
      <c r="F24" s="68"/>
      <c r="G24" s="158"/>
      <c r="H24" s="68" t="s">
        <v>224</v>
      </c>
      <c r="I24" s="68"/>
      <c r="J24" s="68"/>
      <c r="K24" s="68"/>
      <c r="L24" s="68"/>
      <c r="M24" s="68"/>
      <c r="N24" s="158"/>
      <c r="O24" s="68" t="s">
        <v>225</v>
      </c>
      <c r="P24" s="68"/>
      <c r="Q24" s="68"/>
      <c r="R24" s="68"/>
      <c r="S24" s="68"/>
      <c r="T24" s="68"/>
      <c r="U24" s="158"/>
      <c r="V24" s="68" t="s">
        <v>226</v>
      </c>
      <c r="W24" s="68"/>
      <c r="X24" s="68"/>
      <c r="Y24" s="68"/>
      <c r="Z24" s="68"/>
      <c r="AA24" s="68"/>
      <c r="AB24" s="158"/>
      <c r="AC24" s="68" t="s">
        <v>227</v>
      </c>
      <c r="AD24" s="68"/>
      <c r="AE24" s="68"/>
      <c r="AF24" s="68"/>
      <c r="AG24" s="68"/>
      <c r="AH24" s="68"/>
      <c r="AI24" s="158"/>
      <c r="AJ24" s="68" t="s">
        <v>228</v>
      </c>
      <c r="AK24" s="68"/>
      <c r="AL24" s="68"/>
      <c r="AM24" s="68"/>
      <c r="AN24" s="68"/>
      <c r="AO24" s="68"/>
      <c r="AP24" s="158"/>
      <c r="AQ24" s="68" t="s">
        <v>229</v>
      </c>
      <c r="AR24" s="68"/>
      <c r="AS24" s="68"/>
      <c r="AT24" s="68"/>
      <c r="AU24" s="68"/>
      <c r="AV24" s="68"/>
      <c r="AW24" s="158"/>
      <c r="AX24" s="68" t="s">
        <v>230</v>
      </c>
      <c r="AY24" s="68"/>
      <c r="AZ24" s="68"/>
      <c r="BA24" s="68"/>
      <c r="BB24" s="68"/>
      <c r="BC24" s="68"/>
      <c r="BD24" s="158"/>
      <c r="BE24" s="68" t="s">
        <v>231</v>
      </c>
      <c r="BF24" s="68"/>
      <c r="BG24" s="68"/>
      <c r="BH24" s="68"/>
      <c r="BI24" s="68"/>
      <c r="BJ24" s="68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189.66603000000001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2.6278402999999999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1.9724628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22.050556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3.4950633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735.21320000000003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13.536303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3.3341023999999999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3.9966721999999999</v>
      </c>
    </row>
    <row r="27" spans="1:6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</row>
    <row r="28" spans="1:6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</row>
    <row r="29" spans="1:6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8">
      <c r="A33" s="69" t="s">
        <v>233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8" t="s">
        <v>234</v>
      </c>
      <c r="B34" s="68"/>
      <c r="C34" s="68"/>
      <c r="D34" s="68"/>
      <c r="E34" s="68"/>
      <c r="F34" s="68"/>
      <c r="G34" s="158"/>
      <c r="H34" s="68" t="s">
        <v>235</v>
      </c>
      <c r="I34" s="68"/>
      <c r="J34" s="68"/>
      <c r="K34" s="68"/>
      <c r="L34" s="68"/>
      <c r="M34" s="68"/>
      <c r="N34" s="158"/>
      <c r="O34" s="68" t="s">
        <v>236</v>
      </c>
      <c r="P34" s="68"/>
      <c r="Q34" s="68"/>
      <c r="R34" s="68"/>
      <c r="S34" s="68"/>
      <c r="T34" s="68"/>
      <c r="U34" s="158"/>
      <c r="V34" s="68" t="s">
        <v>237</v>
      </c>
      <c r="W34" s="68"/>
      <c r="X34" s="68"/>
      <c r="Y34" s="68"/>
      <c r="Z34" s="68"/>
      <c r="AA34" s="68"/>
      <c r="AB34" s="158"/>
      <c r="AC34" s="68" t="s">
        <v>238</v>
      </c>
      <c r="AD34" s="68"/>
      <c r="AE34" s="68"/>
      <c r="AF34" s="68"/>
      <c r="AG34" s="68"/>
      <c r="AH34" s="68"/>
      <c r="AI34" s="158"/>
      <c r="AJ34" s="68" t="s">
        <v>239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726.39419999999996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1562.722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8279.0360000000001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4352.0853999999999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147.0018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177.62724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8">
      <c r="A43" s="69" t="s">
        <v>240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241</v>
      </c>
      <c r="B44" s="68"/>
      <c r="C44" s="68"/>
      <c r="D44" s="68"/>
      <c r="E44" s="68"/>
      <c r="F44" s="68"/>
      <c r="G44" s="158"/>
      <c r="H44" s="68" t="s">
        <v>242</v>
      </c>
      <c r="I44" s="68"/>
      <c r="J44" s="68"/>
      <c r="K44" s="68"/>
      <c r="L44" s="68"/>
      <c r="M44" s="68"/>
      <c r="N44" s="158"/>
      <c r="O44" s="68" t="s">
        <v>243</v>
      </c>
      <c r="P44" s="68"/>
      <c r="Q44" s="68"/>
      <c r="R44" s="68"/>
      <c r="S44" s="68"/>
      <c r="T44" s="68"/>
      <c r="U44" s="158"/>
      <c r="V44" s="68" t="s">
        <v>244</v>
      </c>
      <c r="W44" s="68"/>
      <c r="X44" s="68"/>
      <c r="Y44" s="68"/>
      <c r="Z44" s="68"/>
      <c r="AA44" s="68"/>
      <c r="AB44" s="158"/>
      <c r="AC44" s="68" t="s">
        <v>245</v>
      </c>
      <c r="AD44" s="68"/>
      <c r="AE44" s="68"/>
      <c r="AF44" s="68"/>
      <c r="AG44" s="68"/>
      <c r="AH44" s="68"/>
      <c r="AI44" s="158"/>
      <c r="AJ44" s="68" t="s">
        <v>246</v>
      </c>
      <c r="AK44" s="68"/>
      <c r="AL44" s="68"/>
      <c r="AM44" s="68"/>
      <c r="AN44" s="68"/>
      <c r="AO44" s="68"/>
      <c r="AP44" s="158"/>
      <c r="AQ44" s="68" t="s">
        <v>247</v>
      </c>
      <c r="AR44" s="68"/>
      <c r="AS44" s="68"/>
      <c r="AT44" s="68"/>
      <c r="AU44" s="68"/>
      <c r="AV44" s="68"/>
      <c r="AW44" s="158"/>
      <c r="AX44" s="68" t="s">
        <v>248</v>
      </c>
      <c r="AY44" s="68"/>
      <c r="AZ44" s="68"/>
      <c r="BA44" s="68"/>
      <c r="BB44" s="68"/>
      <c r="BC44" s="68"/>
      <c r="BD44" s="158"/>
      <c r="BE44" s="68" t="s">
        <v>249</v>
      </c>
      <c r="BF44" s="68"/>
      <c r="BG44" s="68"/>
      <c r="BH44" s="68"/>
      <c r="BI44" s="68"/>
      <c r="BJ44" s="68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22.314394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15.818339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1029.7311999999999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7.1522384999999994E-2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3.4061360000000001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630.60350000000005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108.4693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58</v>
      </c>
      <c r="E2" s="62">
        <v>2288.9567999999999</v>
      </c>
      <c r="F2" s="62">
        <v>291.17453</v>
      </c>
      <c r="G2" s="62">
        <v>67.487015</v>
      </c>
      <c r="H2" s="62">
        <v>32.817233999999999</v>
      </c>
      <c r="I2" s="62">
        <v>34.669780000000003</v>
      </c>
      <c r="J2" s="62">
        <v>100.23811000000001</v>
      </c>
      <c r="K2" s="62">
        <v>43.015506999999999</v>
      </c>
      <c r="L2" s="62">
        <v>57.222602999999999</v>
      </c>
      <c r="M2" s="62">
        <v>34.481009999999998</v>
      </c>
      <c r="N2" s="62">
        <v>4.2981030000000002</v>
      </c>
      <c r="O2" s="62">
        <v>19.955079999999999</v>
      </c>
      <c r="P2" s="62">
        <v>1383.5401999999999</v>
      </c>
      <c r="Q2" s="62">
        <v>36.055565000000001</v>
      </c>
      <c r="R2" s="62">
        <v>809.97540000000004</v>
      </c>
      <c r="S2" s="62">
        <v>131.0163</v>
      </c>
      <c r="T2" s="62">
        <v>8147.5054</v>
      </c>
      <c r="U2" s="62">
        <v>5.9391540000000003</v>
      </c>
      <c r="V2" s="62">
        <v>29.757418000000001</v>
      </c>
      <c r="W2" s="62">
        <v>289.71355999999997</v>
      </c>
      <c r="X2" s="62">
        <v>189.66603000000001</v>
      </c>
      <c r="Y2" s="62">
        <v>2.6278402999999999</v>
      </c>
      <c r="Z2" s="62">
        <v>1.9724628</v>
      </c>
      <c r="AA2" s="62">
        <v>22.050556</v>
      </c>
      <c r="AB2" s="62">
        <v>3.4950633</v>
      </c>
      <c r="AC2" s="62">
        <v>735.21320000000003</v>
      </c>
      <c r="AD2" s="62">
        <v>13.536303</v>
      </c>
      <c r="AE2" s="62">
        <v>3.3341023999999999</v>
      </c>
      <c r="AF2" s="62">
        <v>3.9966721999999999</v>
      </c>
      <c r="AG2" s="62">
        <v>726.39419999999996</v>
      </c>
      <c r="AH2" s="62">
        <v>409.9769</v>
      </c>
      <c r="AI2" s="62">
        <v>316.41730000000001</v>
      </c>
      <c r="AJ2" s="62">
        <v>1562.722</v>
      </c>
      <c r="AK2" s="62">
        <v>8279.0360000000001</v>
      </c>
      <c r="AL2" s="62">
        <v>147.0018</v>
      </c>
      <c r="AM2" s="62">
        <v>4352.0853999999999</v>
      </c>
      <c r="AN2" s="62">
        <v>177.62724</v>
      </c>
      <c r="AO2" s="62">
        <v>22.314394</v>
      </c>
      <c r="AP2" s="62">
        <v>14.830546</v>
      </c>
      <c r="AQ2" s="62">
        <v>7.4838475999999998</v>
      </c>
      <c r="AR2" s="62">
        <v>15.818339</v>
      </c>
      <c r="AS2" s="62">
        <v>1029.7311999999999</v>
      </c>
      <c r="AT2" s="62">
        <v>7.1522384999999994E-2</v>
      </c>
      <c r="AU2" s="62">
        <v>3.4061360000000001</v>
      </c>
      <c r="AV2" s="62">
        <v>630.60350000000005</v>
      </c>
      <c r="AW2" s="62">
        <v>108.4693</v>
      </c>
      <c r="AX2" s="62">
        <v>0.14218122</v>
      </c>
      <c r="AY2" s="62">
        <v>2.4858801000000001</v>
      </c>
      <c r="AZ2" s="62">
        <v>452.71449999999999</v>
      </c>
      <c r="BA2" s="62">
        <v>60.943806000000002</v>
      </c>
      <c r="BB2" s="62">
        <v>18.456520000000001</v>
      </c>
      <c r="BC2" s="62">
        <v>22.349266</v>
      </c>
      <c r="BD2" s="62">
        <v>20.112134999999999</v>
      </c>
      <c r="BE2" s="62">
        <v>1.234132</v>
      </c>
      <c r="BF2" s="62">
        <v>5.8994726999999996</v>
      </c>
      <c r="BG2" s="62">
        <v>2.7754896000000001E-3</v>
      </c>
      <c r="BH2" s="62">
        <v>1.3773291999999999E-2</v>
      </c>
      <c r="BI2" s="62">
        <v>1.1525018E-2</v>
      </c>
      <c r="BJ2" s="62">
        <v>6.9030469999999997E-2</v>
      </c>
      <c r="BK2" s="62">
        <v>2.1349920000000001E-4</v>
      </c>
      <c r="BL2" s="62">
        <v>0.33220496999999999</v>
      </c>
      <c r="BM2" s="62">
        <v>4.8838906</v>
      </c>
      <c r="BN2" s="62">
        <v>1.2684766000000001</v>
      </c>
      <c r="BO2" s="62">
        <v>79.768039999999999</v>
      </c>
      <c r="BP2" s="62">
        <v>13.222314000000001</v>
      </c>
      <c r="BQ2" s="62">
        <v>23.397165000000001</v>
      </c>
      <c r="BR2" s="62">
        <v>89.907679999999999</v>
      </c>
      <c r="BS2" s="62">
        <v>51.653407999999999</v>
      </c>
      <c r="BT2" s="62">
        <v>14.722153</v>
      </c>
      <c r="BU2" s="62">
        <v>3.8158886000000003E-2</v>
      </c>
      <c r="BV2" s="62">
        <v>0.13164128</v>
      </c>
      <c r="BW2" s="62">
        <v>0.98045349999999998</v>
      </c>
      <c r="BX2" s="62">
        <v>2.1241393</v>
      </c>
      <c r="BY2" s="62">
        <v>0.21115637000000001</v>
      </c>
      <c r="BZ2" s="62">
        <v>1.0218978E-3</v>
      </c>
      <c r="CA2" s="62">
        <v>1.2799376</v>
      </c>
      <c r="CB2" s="62">
        <v>8.0461610000000003E-2</v>
      </c>
      <c r="CC2" s="62">
        <v>0.32389683000000002</v>
      </c>
      <c r="CD2" s="62">
        <v>3.3315313</v>
      </c>
      <c r="CE2" s="62">
        <v>6.3828190000000007E-2</v>
      </c>
      <c r="CF2" s="62">
        <v>0.5597299</v>
      </c>
      <c r="CG2" s="62">
        <v>1.2449999E-6</v>
      </c>
      <c r="CH2" s="62">
        <v>6.4745404000000006E-2</v>
      </c>
      <c r="CI2" s="62">
        <v>6.3708406000000002E-3</v>
      </c>
      <c r="CJ2" s="62">
        <v>7.0364275000000003</v>
      </c>
      <c r="CK2" s="62">
        <v>1.7265808000000001E-2</v>
      </c>
      <c r="CL2" s="62">
        <v>0.74948007000000005</v>
      </c>
      <c r="CM2" s="62">
        <v>4.5132627000000003</v>
      </c>
      <c r="CN2" s="62">
        <v>2927.348</v>
      </c>
      <c r="CO2" s="62">
        <v>5029.7749999999996</v>
      </c>
      <c r="CP2" s="62">
        <v>3858.4104000000002</v>
      </c>
      <c r="CQ2" s="62">
        <v>1262.5487000000001</v>
      </c>
      <c r="CR2" s="62">
        <v>680.30849999999998</v>
      </c>
      <c r="CS2" s="62">
        <v>392.95150000000001</v>
      </c>
      <c r="CT2" s="62">
        <v>2924.3009999999999</v>
      </c>
      <c r="CU2" s="62">
        <v>2003.9127000000001</v>
      </c>
      <c r="CV2" s="62">
        <v>1113.4043999999999</v>
      </c>
      <c r="CW2" s="62">
        <v>2378.9342999999999</v>
      </c>
      <c r="CX2" s="62">
        <v>646.82825000000003</v>
      </c>
      <c r="CY2" s="62">
        <v>3424.8904000000002</v>
      </c>
      <c r="CZ2" s="62">
        <v>1935.806</v>
      </c>
      <c r="DA2" s="62">
        <v>4541.8823000000002</v>
      </c>
      <c r="DB2" s="62">
        <v>3958.2642000000001</v>
      </c>
      <c r="DC2" s="62">
        <v>6733.8076000000001</v>
      </c>
      <c r="DD2" s="62">
        <v>11526.518</v>
      </c>
      <c r="DE2" s="62">
        <v>2784.3546999999999</v>
      </c>
      <c r="DF2" s="62">
        <v>4218.9193999999998</v>
      </c>
      <c r="DG2" s="62">
        <v>2614.1453000000001</v>
      </c>
      <c r="DH2" s="62">
        <v>230.23743999999999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60.943806000000002</v>
      </c>
      <c r="B6">
        <f>BB2</f>
        <v>18.456520000000001</v>
      </c>
      <c r="C6">
        <f>BC2</f>
        <v>22.349266</v>
      </c>
      <c r="D6">
        <f>BD2</f>
        <v>20.112134999999999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5" sqref="J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22873</v>
      </c>
      <c r="C2" s="56">
        <f ca="1">YEAR(TODAY())-YEAR(B2)+IF(TODAY()&gt;=DATE(YEAR(TODAY()),MONTH(B2),DAY(B2)),0,-1)</f>
        <v>58</v>
      </c>
      <c r="E2" s="52">
        <v>176.2</v>
      </c>
      <c r="F2" s="53" t="s">
        <v>275</v>
      </c>
      <c r="G2" s="52">
        <v>76.900000000000006</v>
      </c>
      <c r="H2" s="51" t="s">
        <v>40</v>
      </c>
      <c r="I2" s="71">
        <f>ROUND(G3/E3^2,1)</f>
        <v>24.8</v>
      </c>
    </row>
    <row r="3" spans="1:9">
      <c r="E3" s="51">
        <f>E2/100</f>
        <v>1.7619999999999998</v>
      </c>
      <c r="F3" s="51" t="s">
        <v>39</v>
      </c>
      <c r="G3" s="51">
        <f>G2</f>
        <v>76.900000000000006</v>
      </c>
      <c r="H3" s="51" t="s">
        <v>40</v>
      </c>
      <c r="I3" s="71"/>
    </row>
    <row r="4" spans="1:9">
      <c r="A4" t="s">
        <v>272</v>
      </c>
    </row>
    <row r="5" spans="1:9">
      <c r="B5" s="60">
        <v>44194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이재천, ID : H1900584)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02월 18일 14:31:58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195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274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44194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58</v>
      </c>
      <c r="G12" s="136"/>
      <c r="H12" s="136"/>
      <c r="I12" s="136"/>
      <c r="K12" s="127">
        <f>'개인정보 및 신체계측 입력'!E2</f>
        <v>176.2</v>
      </c>
      <c r="L12" s="128"/>
      <c r="M12" s="121">
        <f>'개인정보 및 신체계측 입력'!G2</f>
        <v>76.900000000000006</v>
      </c>
      <c r="N12" s="122"/>
      <c r="O12" s="117" t="s">
        <v>270</v>
      </c>
      <c r="P12" s="111"/>
      <c r="Q12" s="114">
        <f>'개인정보 및 신체계측 입력'!I2</f>
        <v>24.8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이재천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41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2" t="s">
        <v>42</v>
      </c>
      <c r="E36" s="142"/>
      <c r="F36" s="142"/>
      <c r="G36" s="142"/>
      <c r="H36" s="142"/>
      <c r="I36" s="34">
        <f>'DRIs DATA'!F8</f>
        <v>63.451000000000001</v>
      </c>
      <c r="J36" s="143" t="s">
        <v>43</v>
      </c>
      <c r="K36" s="143"/>
      <c r="L36" s="143"/>
      <c r="M36" s="143"/>
      <c r="N36" s="35"/>
      <c r="O36" s="141" t="s">
        <v>44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181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2" t="s">
        <v>42</v>
      </c>
      <c r="E41" s="142"/>
      <c r="F41" s="142"/>
      <c r="G41" s="142"/>
      <c r="H41" s="142"/>
      <c r="I41" s="34">
        <f>'DRIs DATA'!G8</f>
        <v>14.706</v>
      </c>
      <c r="J41" s="143" t="s">
        <v>43</v>
      </c>
      <c r="K41" s="143"/>
      <c r="L41" s="143"/>
      <c r="M41" s="143"/>
      <c r="N41" s="35"/>
      <c r="O41" s="140" t="s">
        <v>48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183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4" t="s">
        <v>42</v>
      </c>
      <c r="E46" s="144"/>
      <c r="F46" s="144"/>
      <c r="G46" s="144"/>
      <c r="H46" s="144"/>
      <c r="I46" s="34">
        <f>'DRIs DATA'!H8</f>
        <v>21.843</v>
      </c>
      <c r="J46" s="143" t="s">
        <v>43</v>
      </c>
      <c r="K46" s="143"/>
      <c r="L46" s="143"/>
      <c r="M46" s="143"/>
      <c r="N46" s="35"/>
      <c r="O46" s="140" t="s">
        <v>47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182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190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163</v>
      </c>
      <c r="D69" s="149"/>
      <c r="E69" s="149"/>
      <c r="F69" s="149"/>
      <c r="G69" s="149"/>
      <c r="H69" s="142" t="s">
        <v>169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53</v>
      </c>
      <c r="R69" s="35"/>
      <c r="S69" s="35"/>
      <c r="T69" s="6"/>
    </row>
    <row r="70" spans="2:21" ht="18" customHeight="1" thickBot="1">
      <c r="B70" s="6"/>
      <c r="C70" s="84" t="s">
        <v>164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50</v>
      </c>
      <c r="D72" s="149"/>
      <c r="E72" s="149"/>
      <c r="F72" s="149"/>
      <c r="G72" s="149"/>
      <c r="H72" s="38"/>
      <c r="I72" s="142" t="s">
        <v>51</v>
      </c>
      <c r="J72" s="142"/>
      <c r="K72" s="36">
        <f>ROUND('DRIs DATA'!L8,1)</f>
        <v>21</v>
      </c>
      <c r="L72" s="36" t="s">
        <v>52</v>
      </c>
      <c r="M72" s="36">
        <f>ROUND('DRIs DATA'!K8,1)</f>
        <v>8.6999999999999993</v>
      </c>
      <c r="N72" s="143" t="s">
        <v>53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180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191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167</v>
      </c>
      <c r="C80" s="85"/>
      <c r="D80" s="85"/>
      <c r="E80" s="85"/>
      <c r="F80" s="21"/>
      <c r="G80" s="21"/>
      <c r="H80" s="21"/>
      <c r="L80" s="85" t="s">
        <v>171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267</v>
      </c>
      <c r="C93" s="134"/>
      <c r="D93" s="134"/>
      <c r="E93" s="134"/>
      <c r="F93" s="134"/>
      <c r="G93" s="134"/>
      <c r="H93" s="134"/>
      <c r="I93" s="134"/>
      <c r="J93" s="135"/>
      <c r="L93" s="133" t="s">
        <v>174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170</v>
      </c>
      <c r="C94" s="86"/>
      <c r="D94" s="86"/>
      <c r="E94" s="86"/>
      <c r="F94" s="89">
        <f>ROUND('DRIs DATA'!F16/'DRIs DATA'!C16*100,2)</f>
        <v>108</v>
      </c>
      <c r="G94" s="89"/>
      <c r="H94" s="86" t="s">
        <v>166</v>
      </c>
      <c r="I94" s="86"/>
      <c r="J94" s="87"/>
      <c r="L94" s="88" t="s">
        <v>170</v>
      </c>
      <c r="M94" s="86"/>
      <c r="N94" s="86"/>
      <c r="O94" s="86"/>
      <c r="P94" s="86"/>
      <c r="Q94" s="23">
        <f>ROUND('DRIs DATA'!M16/'DRIs DATA'!K16*100,2)</f>
        <v>247.98</v>
      </c>
      <c r="R94" s="86" t="s">
        <v>166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179</v>
      </c>
      <c r="C96" s="92"/>
      <c r="D96" s="92"/>
      <c r="E96" s="92"/>
      <c r="F96" s="92"/>
      <c r="G96" s="92"/>
      <c r="H96" s="92"/>
      <c r="I96" s="92"/>
      <c r="J96" s="93"/>
      <c r="L96" s="97" t="s">
        <v>172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192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168</v>
      </c>
      <c r="C107" s="85"/>
      <c r="D107" s="85"/>
      <c r="E107" s="85"/>
      <c r="F107" s="6"/>
      <c r="G107" s="6"/>
      <c r="H107" s="6"/>
      <c r="I107" s="6"/>
      <c r="L107" s="85" t="s">
        <v>269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263</v>
      </c>
      <c r="C120" s="81"/>
      <c r="D120" s="81"/>
      <c r="E120" s="81"/>
      <c r="F120" s="81"/>
      <c r="G120" s="81"/>
      <c r="H120" s="81"/>
      <c r="I120" s="81"/>
      <c r="J120" s="82"/>
      <c r="L120" s="80" t="s">
        <v>264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170</v>
      </c>
      <c r="C121" s="16"/>
      <c r="D121" s="16"/>
      <c r="E121" s="15"/>
      <c r="F121" s="89">
        <f>ROUND('DRIs DATA'!F26/'DRIs DATA'!C26*100,2)</f>
        <v>189.67</v>
      </c>
      <c r="G121" s="89"/>
      <c r="H121" s="86" t="s">
        <v>165</v>
      </c>
      <c r="I121" s="86"/>
      <c r="J121" s="87"/>
      <c r="L121" s="42" t="s">
        <v>170</v>
      </c>
      <c r="M121" s="20"/>
      <c r="N121" s="20"/>
      <c r="O121" s="23"/>
      <c r="P121" s="6"/>
      <c r="Q121" s="58">
        <f>ROUND('DRIs DATA'!AH26/'DRIs DATA'!AE26*100,2)</f>
        <v>233</v>
      </c>
      <c r="R121" s="86" t="s">
        <v>165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173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268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261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262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193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176</v>
      </c>
      <c r="C158" s="85"/>
      <c r="D158" s="85"/>
      <c r="E158" s="6"/>
      <c r="F158" s="6"/>
      <c r="G158" s="6"/>
      <c r="H158" s="6"/>
      <c r="I158" s="6"/>
      <c r="L158" s="85" t="s">
        <v>177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265</v>
      </c>
      <c r="C171" s="81"/>
      <c r="D171" s="81"/>
      <c r="E171" s="81"/>
      <c r="F171" s="81"/>
      <c r="G171" s="81"/>
      <c r="H171" s="81"/>
      <c r="I171" s="81"/>
      <c r="J171" s="82"/>
      <c r="L171" s="80" t="s">
        <v>175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170</v>
      </c>
      <c r="C172" s="20"/>
      <c r="D172" s="20"/>
      <c r="E172" s="6"/>
      <c r="F172" s="89">
        <f>ROUND('DRIs DATA'!F36/'DRIs DATA'!C36*100,2)</f>
        <v>90.8</v>
      </c>
      <c r="G172" s="89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551.94000000000005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184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186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178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266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170</v>
      </c>
      <c r="C197" s="20"/>
      <c r="D197" s="20"/>
      <c r="E197" s="6"/>
      <c r="F197" s="89">
        <f>ROUND('DRIs DATA'!F46/'DRIs DATA'!C46*100,2)</f>
        <v>223.14</v>
      </c>
      <c r="G197" s="89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185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194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187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0" t="s">
        <v>189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2021-02-18T06:27:39Z</dcterms:modified>
</cp:coreProperties>
</file>