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<sst xmlns="http://schemas.openxmlformats.org/spreadsheetml/2006/main" count="692" uniqueCount="283">
  <si>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</si>
  <si>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</si>
  <si>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</si>
  <si>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</si>
  <si>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</si>
  <si>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</si>
  <si>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</si>
  <si>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</si>
  <si>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</si>
  <si>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</si>
  <si>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</si>
  <si>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</si>
  <si>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</si>
  <si>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</si>
  <si>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</si>
  <si>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</si>
  <si>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</si>
  <si>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</si>
  <si>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</si>
  <si>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</si>
  <si>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</si>
  <si>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</si>
  <si>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</si>
  <si>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</si>
  <si>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</si>
  <si>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</si>
  <si>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</si>
  <si>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</si>
  <si>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</si>
  <si>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</si>
  <si>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</si>
  <si>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</si>
  <si>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</si>
  <si>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</si>
  <si>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</si>
  <si>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</si>
  <si>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</si>
  <si>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</si>
  <si>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</si>
  <si>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</si>
  <si>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</si>
  <si>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</si>
  <si>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</si>
  <si>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</si>
  <si>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</si>
  <si>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</si>
  <si>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</si>
  <si>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</si>
  <si>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</si>
  <si>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</si>
  <si>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</si>
  <si>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</si>
  <si>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</si>
  <si>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</si>
  <si>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</si>
  <si>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</si>
  <si>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</si>
  <si>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</si>
  <si>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</si>
  <si>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</si>
  <si>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</si>
  <si>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</si>
  <si>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</si>
  <si>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</si>
  <si>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</si>
  <si>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</si>
  <si>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</si>
  <si>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</si>
  <si>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</si>
  <si>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</si>
  <si>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</si>
  <si>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</si>
  <si>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</si>
  <si>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</si>
  <si>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</si>
  <si>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</si>
  <si>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</si>
  <si>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</si>
  <si>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</si>
  <si>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</si>
  <si>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</si>
  <si>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</si>
  <si>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</si>
  <si>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</si>
  <si>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</si>
  <si>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</si>
  <si>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</si>
  <si>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</si>
  <si>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</si>
  <si>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</si>
  <si>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</si>
  <si>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</si>
  <si>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</si>
  <si>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</si>
  <si>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</si>
  <si>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</si>
  <si>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</si>
  <si>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</si>
  <si>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</si>
  <si>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</si>
  <si>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</si>
  <si>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</si>
  <si>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</si>
  <si>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</si>
  <si>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</si>
  <si>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</si>
  <si>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</si>
  <si>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</si>
  <si>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</si>
  <si>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</si>
  <si>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</si>
  <si>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</si>
  <si>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</si>
  <si>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</si>
  <si>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</si>
  <si>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</si>
  <si>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</si>
  <si>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</si>
  <si>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</si>
  <si>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</si>
  <si>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</si>
  <si>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</si>
  <si>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</si>
  <si>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</si>
  <si>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</si>
  <si>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</si>
  <si>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</si>
  <si>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</si>
  <si>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</si>
  <si>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</si>
  <si>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</si>
  <si>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</si>
  <si>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</si>
  <si>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</si>
  <si>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</si>
  <si>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</si>
  <si>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</si>
  <si>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</si>
  <si>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</si>
  <si>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</si>
  <si>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</si>
  <si>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</si>
  <si>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</si>
  <si>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</si>
  <si>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</si>
  <si>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</si>
  <si>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</si>
  <si>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</si>
  <si>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</si>
  <si>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</si>
  <si>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</si>
  <si>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</si>
  <si>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</si>
  <si>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</si>
  <si>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</si>
  <si>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</si>
  <si>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</si>
  <si>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</si>
  <si>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</si>
  <si>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</si>
  <si>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</si>
  <si>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</si>
  <si>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</si>
  <si>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</si>
  <si>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</si>
  <si>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</si>
  <si>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</si>
  <si>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</si>
  <si>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</si>
  <si>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</si>
  <si>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</si>
  <si>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</si>
  <si>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</si>
  <si>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</si>
  <si>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</si>
  <si>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</si>
  <si>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</si>
  <si>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</si>
  <si>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</si>
  <si>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</si>
  <si>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</si>
  <si>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</si>
  <si>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</si>
  <si>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</si>
  <si>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</si>
  <si>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</si>
  <si>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</si>
  <si>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</si>
  <si>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</si>
  <si>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</si>
  <si>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</si>
  <si>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</si>
  <si>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</si>
  <si>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</si>
  <si>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</si>
  <si>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</si>
  <si>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</si>
  <si>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</si>
  <si>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</si>
  <si>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</si>
  <si>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</si>
  <si>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</si>
  <si>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</si>
  <si>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</si>
  <si>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</si>
  <si>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</si>
  <si>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</si>
  <si>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</si>
  <si>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</si>
  <si>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</si>
  <si>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</si>
  <si>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</si>
  <si>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</si>
  <si>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</si>
  <si>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</si>
  <si>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</si>
  <si>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</si>
  <si>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</si>
  <si>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</si>
  <si>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</si>
  <si>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</si>
  <si>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</si>
  <si>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</si>
  <si>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</si>
  <si>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</si>
  <si>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</si>
  <si>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</si>
  <si>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</si>
  <si>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</si>
  <si>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</si>
  <si>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</si>
  <si>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</si>
  <si>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</si>
  <si>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</si>
  <si>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</si>
  <si>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</si>
  <si>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</si>
  <si>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</si>
  <si>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</si>
  <si>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</si>
  <si>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</si>
  <si>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</si>
  <si>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</si>
  <si>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</si>
  <si>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</si>
  <si>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</si>
  <si>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</si>
  <si>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</si>
  <si>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</si>
  <si>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</si>
  <si>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</si>
  <si>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</si>
  <si>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</si>
  <si>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</si>
  <si>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</si>
  <si>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</si>
  <si>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</si>
  <si>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</si>
  <si>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</si>
  <si>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</si>
  <si>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</si>
  <si>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</si>
  <si>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</si>
  <si>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</si>
  <si>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</si>
  <si>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</si>
  <si>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</si>
  <si>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</si>
  <si>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</si>
  <si>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</si>
  <si>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</si>
  <si>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</si>
  <si>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</si>
  <si>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</si>
  <si>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</si>
  <si>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</si>
  <si>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</si>
  <si>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</si>
  <si>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이상곤, ID : H1900588)</t>
  </si>
  <si>
    <t>2021년 02월 17일 16:23:49</t>
  </si>
  <si>
    <t>H1900588</t>
  </si>
  <si>
    <t>이상곤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</si>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</sst>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74.498810000000006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10416"/>
        <c:axId val="253273976"/>
      </c:barChart>
      <c:catAx>
        <c:axId val="2074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3976"/>
        <c:crosses val="autoZero"/>
        <c:auto val="1"/>
        <c:lblAlgn val="ctr"/>
        <c:lblOffset val="100"/>
        <c:noMultiLvlLbl val="0"/>
      </c:catAx>
      <c:valAx>
        <c:axId val="25327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1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1.823947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808"/>
        <c:axId val="253760888"/>
      </c:barChart>
      <c:catAx>
        <c:axId val="25376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0888"/>
        <c:crosses val="autoZero"/>
        <c:auto val="1"/>
        <c:lblAlgn val="ctr"/>
        <c:lblOffset val="100"/>
        <c:noMultiLvlLbl val="0"/>
      </c:catAx>
      <c:valAx>
        <c:axId val="25376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0.72074329999999998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1672"/>
        <c:axId val="253765984"/>
      </c:barChart>
      <c:catAx>
        <c:axId val="25376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984"/>
        <c:crosses val="autoZero"/>
        <c:auto val="1"/>
        <c:lblAlgn val="ctr"/>
        <c:lblOffset val="100"/>
        <c:noMultiLvlLbl val="0"/>
      </c:catAx>
      <c:valAx>
        <c:axId val="25376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1208.2496000000001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2064"/>
        <c:axId val="253762456"/>
      </c:barChart>
      <c:catAx>
        <c:axId val="2537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2456"/>
        <c:crosses val="autoZero"/>
        <c:auto val="1"/>
        <c:lblAlgn val="ctr"/>
        <c:lblOffset val="100"/>
        <c:noMultiLvlLbl val="0"/>
      </c:catAx>
      <c:valAx>
        <c:axId val="25376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2624.0715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6376"/>
        <c:axId val="253766768"/>
      </c:barChart>
      <c:catAx>
        <c:axId val="25376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6768"/>
        <c:crosses val="autoZero"/>
        <c:auto val="1"/>
        <c:lblAlgn val="ctr"/>
        <c:lblOffset val="100"/>
        <c:noMultiLvlLbl val="0"/>
      </c:catAx>
      <c:valAx>
        <c:axId val="2537667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55.930819999999997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7944"/>
        <c:axId val="253272016"/>
      </c:barChart>
      <c:catAx>
        <c:axId val="25376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016"/>
        <c:crosses val="autoZero"/>
        <c:auto val="1"/>
        <c:lblAlgn val="ctr"/>
        <c:lblOffset val="100"/>
        <c:noMultiLvlLbl val="0"/>
      </c:catAx>
      <c:valAx>
        <c:axId val="25327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109.82288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5160"/>
        <c:axId val="254257120"/>
      </c:barChart>
      <c:catAx>
        <c:axId val="25425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7120"/>
        <c:crosses val="autoZero"/>
        <c:auto val="1"/>
        <c:lblAlgn val="ctr"/>
        <c:lblOffset val="100"/>
        <c:noMultiLvlLbl val="0"/>
      </c:catAx>
      <c:valAx>
        <c:axId val="25425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11.746776000000001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3984"/>
        <c:axId val="254255944"/>
      </c:barChart>
      <c:catAx>
        <c:axId val="25425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944"/>
        <c:crosses val="autoZero"/>
        <c:auto val="1"/>
        <c:lblAlgn val="ctr"/>
        <c:lblOffset val="100"/>
        <c:noMultiLvlLbl val="0"/>
      </c:catAx>
      <c:valAx>
        <c:axId val="254255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552.48379999999997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4376"/>
        <c:axId val="254255552"/>
      </c:barChart>
      <c:catAx>
        <c:axId val="25425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552"/>
        <c:crosses val="autoZero"/>
        <c:auto val="1"/>
        <c:lblAlgn val="ctr"/>
        <c:lblOffset val="100"/>
        <c:noMultiLvlLbl val="0"/>
      </c:catAx>
      <c:valAx>
        <c:axId val="254255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7.8849139999999998E-2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6336"/>
        <c:axId val="254256728"/>
      </c:barChart>
      <c:catAx>
        <c:axId val="25425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6728"/>
        <c:crosses val="autoZero"/>
        <c:auto val="1"/>
        <c:lblAlgn val="ctr"/>
        <c:lblOffset val="100"/>
        <c:noMultiLvlLbl val="0"/>
      </c:catAx>
      <c:valAx>
        <c:axId val="25425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3.3271424999999999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7512"/>
        <c:axId val="254258296"/>
      </c:barChart>
      <c:catAx>
        <c:axId val="25425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8296"/>
        <c:crosses val="autoZero"/>
        <c:auto val="1"/>
        <c:lblAlgn val="ctr"/>
        <c:lblOffset val="100"/>
        <c:noMultiLvlLbl val="0"/>
      </c:catAx>
      <c:valAx>
        <c:axId val="254258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17.737649999999999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1232"/>
        <c:axId val="253270056"/>
      </c:barChart>
      <c:catAx>
        <c:axId val="2532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056"/>
        <c:crosses val="autoZero"/>
        <c:auto val="1"/>
        <c:lblAlgn val="ctr"/>
        <c:lblOffset val="100"/>
        <c:noMultiLvlLbl val="0"/>
      </c:catAx>
      <c:valAx>
        <c:axId val="25327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290.40199999999999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9864"/>
        <c:axId val="254252416"/>
      </c:barChart>
      <c:catAx>
        <c:axId val="25425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2416"/>
        <c:crosses val="autoZero"/>
        <c:auto val="1"/>
        <c:lblAlgn val="ctr"/>
        <c:lblOffset val="100"/>
        <c:noMultiLvlLbl val="0"/>
      </c:catAx>
      <c:valAx>
        <c:axId val="25425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97.406784000000002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2808"/>
        <c:axId val="255008200"/>
      </c:barChart>
      <c:catAx>
        <c:axId val="25425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8200"/>
        <c:crosses val="autoZero"/>
        <c:auto val="1"/>
        <c:lblAlgn val="ctr"/>
        <c:lblOffset val="100"/>
        <c:noMultiLvlLbl val="0"/>
      </c:catAx>
      <c:valAx>
        <c:axId val="25500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3.46</c:v>
                </c:pt>
                <c:pt idx="1">
                  <c:v>10.773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8592"/>
        <c:axId val="255007024"/>
      </c:barChart>
      <c:catAx>
        <c:axId val="2550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024"/>
        <c:crosses val="autoZero"/>
        <c:auto val="1"/>
        <c:lblAlgn val="ctr"/>
        <c:lblOffset val="100"/>
        <c:noMultiLvlLbl val="0"/>
      </c:catAx>
      <c:valAx>
        <c:axId val="25500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10.156333999999999</c:v>
                </c:pt>
                <c:pt idx="1">
                  <c:v>12.89588</c:v>
                </c:pt>
                <c:pt idx="2">
                  <c:v>11.622394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342.29577999999998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6632"/>
        <c:axId val="255010160"/>
      </c:barChart>
      <c:catAx>
        <c:axId val="25500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0160"/>
        <c:crosses val="autoZero"/>
        <c:auto val="1"/>
        <c:lblAlgn val="ctr"/>
        <c:lblOffset val="100"/>
        <c:noMultiLvlLbl val="0"/>
      </c:catAx>
      <c:valAx>
        <c:axId val="255010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15.194457999999999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9376"/>
        <c:axId val="255011336"/>
      </c:barChart>
      <c:catAx>
        <c:axId val="2550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1336"/>
        <c:crosses val="autoZero"/>
        <c:auto val="1"/>
        <c:lblAlgn val="ctr"/>
        <c:lblOffset val="100"/>
        <c:noMultiLvlLbl val="0"/>
      </c:catAx>
      <c:valAx>
        <c:axId val="25501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74.933000000000007</c:v>
                </c:pt>
                <c:pt idx="1">
                  <c:v>8.3979999999999997</c:v>
                </c:pt>
                <c:pt idx="2">
                  <c:v>16.669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9768"/>
        <c:axId val="255005848"/>
      </c:barChart>
      <c:catAx>
        <c:axId val="25500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848"/>
        <c:crosses val="autoZero"/>
        <c:auto val="1"/>
        <c:lblAlgn val="ctr"/>
        <c:lblOffset val="100"/>
        <c:noMultiLvlLbl val="0"/>
      </c:catAx>
      <c:valAx>
        <c:axId val="25500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2167.4207000000001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4672"/>
        <c:axId val="255005456"/>
      </c:barChart>
      <c:catAx>
        <c:axId val="2550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456"/>
        <c:crosses val="autoZero"/>
        <c:auto val="1"/>
        <c:lblAlgn val="ctr"/>
        <c:lblOffset val="100"/>
        <c:noMultiLvlLbl val="0"/>
      </c:catAx>
      <c:valAx>
        <c:axId val="25500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64.212819999999994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7416"/>
        <c:axId val="255007808"/>
      </c:barChart>
      <c:catAx>
        <c:axId val="25500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808"/>
        <c:crosses val="autoZero"/>
        <c:auto val="1"/>
        <c:lblAlgn val="ctr"/>
        <c:lblOffset val="100"/>
        <c:noMultiLvlLbl val="0"/>
      </c:catAx>
      <c:valAx>
        <c:axId val="25500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380.58456000000001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3904"/>
        <c:axId val="436663120"/>
      </c:barChart>
      <c:catAx>
        <c:axId val="4366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3120"/>
        <c:crosses val="autoZero"/>
        <c:auto val="1"/>
        <c:lblAlgn val="ctr"/>
        <c:lblOffset val="100"/>
        <c:noMultiLvlLbl val="0"/>
      </c:catAx>
      <c:valAx>
        <c:axId val="4366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3.7114303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760"/>
        <c:axId val="253275936"/>
      </c:barChart>
      <c:catAx>
        <c:axId val="25327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5936"/>
        <c:crosses val="autoZero"/>
        <c:auto val="1"/>
        <c:lblAlgn val="ctr"/>
        <c:lblOffset val="100"/>
        <c:noMultiLvlLbl val="0"/>
      </c:catAx>
      <c:valAx>
        <c:axId val="2532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3608.3914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1160"/>
        <c:axId val="436661944"/>
      </c:barChart>
      <c:catAx>
        <c:axId val="4366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1944"/>
        <c:crosses val="autoZero"/>
        <c:auto val="1"/>
        <c:lblAlgn val="ctr"/>
        <c:lblOffset val="100"/>
        <c:noMultiLvlLbl val="0"/>
      </c:catAx>
      <c:valAx>
        <c:axId val="4366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12.418170999999999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7040"/>
        <c:axId val="436665472"/>
      </c:barChart>
      <c:catAx>
        <c:axId val="4366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5472"/>
        <c:crosses val="autoZero"/>
        <c:auto val="1"/>
        <c:lblAlgn val="ctr"/>
        <c:lblOffset val="100"/>
        <c:noMultiLvlLbl val="0"/>
      </c:catAx>
      <c:valAx>
        <c:axId val="43666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2.0024790000000001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2728"/>
        <c:axId val="436664296"/>
      </c:barChart>
      <c:catAx>
        <c:axId val="43666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4296"/>
        <c:crosses val="autoZero"/>
        <c:auto val="1"/>
        <c:lblAlgn val="ctr"/>
        <c:lblOffset val="100"/>
        <c:noMultiLvlLbl val="0"/>
      </c:catAx>
      <c:valAx>
        <c:axId val="43666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154.96393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3584"/>
        <c:axId val="253272800"/>
      </c:barChart>
      <c:catAx>
        <c:axId val="25327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800"/>
        <c:crosses val="autoZero"/>
        <c:auto val="1"/>
        <c:lblAlgn val="ctr"/>
        <c:lblOffset val="100"/>
        <c:noMultiLvlLbl val="0"/>
      </c:catAx>
      <c:valAx>
        <c:axId val="25327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1.1703323000000001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368"/>
        <c:axId val="253270448"/>
      </c:barChart>
      <c:catAx>
        <c:axId val="2532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448"/>
        <c:crosses val="autoZero"/>
        <c:auto val="1"/>
        <c:lblAlgn val="ctr"/>
        <c:lblOffset val="100"/>
        <c:noMultiLvlLbl val="0"/>
      </c:catAx>
      <c:valAx>
        <c:axId val="25327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16.588802000000001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6328"/>
        <c:axId val="253276720"/>
      </c:barChart>
      <c:catAx>
        <c:axId val="25327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6720"/>
        <c:crosses val="autoZero"/>
        <c:auto val="1"/>
        <c:lblAlgn val="ctr"/>
        <c:lblOffset val="100"/>
        <c:noMultiLvlLbl val="0"/>
      </c:catAx>
      <c:valAx>
        <c:axId val="25327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2.0024790000000001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7112"/>
        <c:axId val="253269664"/>
      </c:barChart>
      <c:catAx>
        <c:axId val="25327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69664"/>
        <c:crosses val="autoZero"/>
        <c:auto val="1"/>
        <c:lblAlgn val="ctr"/>
        <c:lblOffset val="100"/>
        <c:noMultiLvlLbl val="0"/>
      </c:catAx>
      <c:valAx>
        <c:axId val="2532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397.75806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3632"/>
        <c:axId val="253765200"/>
      </c:barChart>
      <c:catAx>
        <c:axId val="2537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200"/>
        <c:crosses val="autoZero"/>
        <c:auto val="1"/>
        <c:lblAlgn val="ctr"/>
        <c:lblOffset val="100"/>
        <c:noMultiLvlLbl val="0"/>
      </c:catAx>
      <c:valAx>
        <c:axId val="25376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9.3061849999999993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024"/>
        <c:axId val="253765592"/>
      </c:barChart>
      <c:catAx>
        <c:axId val="25376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592"/>
        <c:crosses val="autoZero"/>
        <c:auto val="1"/>
        <c:lblAlgn val="ctr"/>
        <c:lblOffset val="100"/>
        <c:noMultiLvlLbl val="0"/>
      </c:catAx>
      <c:valAx>
        <c:axId val="25376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이상곤, ID : H1900588)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17일 16:23:49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2167.4207000000001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74.498810000000006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17.737649999999999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74.933000000000007</v>
      </c>
      <c r="G8" s="59">
        <f>'DRIs DATA 입력'!G8</f>
        <v>8.3979999999999997</v>
      </c>
      <c r="H8" s="59">
        <f>'DRIs DATA 입력'!H8</f>
        <v>16.669</v>
      </c>
      <c r="I8" s="46"/>
      <c r="J8" s="59" t="s">
        <v>215</v>
      </c>
      <c r="K8" s="59">
        <f>'DRIs DATA 입력'!K8</f>
        <v>3.46</v>
      </c>
      <c r="L8" s="59">
        <f>'DRIs DATA 입력'!L8</f>
        <v>10.773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342.29577999999998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15.194457999999999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3.7114303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154.96393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64.212819999999994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1.4793552000000001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1.1703323000000001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16.588802000000001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2.0024790000000001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397.75806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9.3061849999999993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1.823947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0.72074329999999998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380.58456000000001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1208.2496000000001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3608.3914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2624.0715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55.930819999999997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109.82288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12.418170999999999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11.746776000000001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552.48379999999997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7.8849139999999998E-2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3.3271424999999999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290.40199999999999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97.406784000000002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C1" sqref="C1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158" t="s">
        <v>276</v>
      </c>
      <c r="B1" s="157" t="s">
        <v>278</v>
      </c>
      <c r="C1" s="157"/>
      <c r="D1" s="157"/>
      <c r="E1" s="157"/>
      <c r="F1" s="157"/>
      <c r="G1" s="158" t="s">
        <v>277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55</v>
      </c>
      <c r="B4" s="65"/>
      <c r="C4" s="65"/>
      <c r="D4" s="157"/>
      <c r="E4" s="67" t="s">
        <v>197</v>
      </c>
      <c r="F4" s="68"/>
      <c r="G4" s="68"/>
      <c r="H4" s="69"/>
      <c r="I4" s="157"/>
      <c r="J4" s="67" t="s">
        <v>198</v>
      </c>
      <c r="K4" s="68"/>
      <c r="L4" s="69"/>
      <c r="M4" s="157"/>
      <c r="N4" s="65" t="s">
        <v>199</v>
      </c>
      <c r="O4" s="65"/>
      <c r="P4" s="65"/>
      <c r="Q4" s="65"/>
      <c r="R4" s="65"/>
      <c r="S4" s="65"/>
      <c r="T4" s="157"/>
      <c r="U4" s="65" t="s">
        <v>200</v>
      </c>
      <c r="V4" s="65"/>
      <c r="W4" s="65"/>
      <c r="X4" s="65"/>
      <c r="Y4" s="65"/>
      <c r="Z4" s="65"/>
      <c r="AA4" s="157"/>
    </row>
    <row r="5" spans="1:27">
      <c r="A5" s="159"/>
      <c r="B5" s="159" t="s">
        <v>201</v>
      </c>
      <c r="C5" s="159" t="s">
        <v>202</v>
      </c>
      <c r="D5" s="157"/>
      <c r="E5" s="159"/>
      <c r="F5" s="159" t="s">
        <v>203</v>
      </c>
      <c r="G5" s="159" t="s">
        <v>204</v>
      </c>
      <c r="H5" s="159" t="s">
        <v>199</v>
      </c>
      <c r="I5" s="157"/>
      <c r="J5" s="159"/>
      <c r="K5" s="159" t="s">
        <v>205</v>
      </c>
      <c r="L5" s="159" t="s">
        <v>206</v>
      </c>
      <c r="M5" s="157"/>
      <c r="N5" s="159"/>
      <c r="O5" s="159" t="s">
        <v>207</v>
      </c>
      <c r="P5" s="159" t="s">
        <v>208</v>
      </c>
      <c r="Q5" s="159" t="s">
        <v>209</v>
      </c>
      <c r="R5" s="159" t="s">
        <v>210</v>
      </c>
      <c r="S5" s="159" t="s">
        <v>202</v>
      </c>
      <c r="T5" s="157"/>
      <c r="U5" s="159"/>
      <c r="V5" s="159" t="s">
        <v>207</v>
      </c>
      <c r="W5" s="159" t="s">
        <v>208</v>
      </c>
      <c r="X5" s="159" t="s">
        <v>209</v>
      </c>
      <c r="Y5" s="159" t="s">
        <v>210</v>
      </c>
      <c r="Z5" s="159" t="s">
        <v>202</v>
      </c>
      <c r="AA5" s="157"/>
    </row>
    <row r="6" spans="1:27">
      <c r="A6" s="159" t="s">
        <v>55</v>
      </c>
      <c r="B6" s="159">
        <v>2200</v>
      </c>
      <c r="C6" s="159">
        <v>2167.4207000000001</v>
      </c>
      <c r="D6" s="157"/>
      <c r="E6" s="159" t="s">
        <v>211</v>
      </c>
      <c r="F6" s="159">
        <v>55</v>
      </c>
      <c r="G6" s="159">
        <v>15</v>
      </c>
      <c r="H6" s="159">
        <v>7</v>
      </c>
      <c r="I6" s="157"/>
      <c r="J6" s="159" t="s">
        <v>211</v>
      </c>
      <c r="K6" s="159">
        <v>0.1</v>
      </c>
      <c r="L6" s="159">
        <v>4</v>
      </c>
      <c r="M6" s="157"/>
      <c r="N6" s="159" t="s">
        <v>212</v>
      </c>
      <c r="O6" s="159">
        <v>50</v>
      </c>
      <c r="P6" s="159">
        <v>60</v>
      </c>
      <c r="Q6" s="159">
        <v>0</v>
      </c>
      <c r="R6" s="159">
        <v>0</v>
      </c>
      <c r="S6" s="159">
        <v>74.498810000000006</v>
      </c>
      <c r="T6" s="157"/>
      <c r="U6" s="159" t="s">
        <v>213</v>
      </c>
      <c r="V6" s="159">
        <v>0</v>
      </c>
      <c r="W6" s="159">
        <v>0</v>
      </c>
      <c r="X6" s="159">
        <v>25</v>
      </c>
      <c r="Y6" s="159">
        <v>0</v>
      </c>
      <c r="Z6" s="159">
        <v>17.737649999999999</v>
      </c>
      <c r="AA6" s="157"/>
    </row>
    <row r="7" spans="1:27">
      <c r="A7" s="157"/>
      <c r="B7" s="157"/>
      <c r="C7" s="157"/>
      <c r="D7" s="157"/>
      <c r="E7" s="159" t="s">
        <v>214</v>
      </c>
      <c r="F7" s="159">
        <v>65</v>
      </c>
      <c r="G7" s="159">
        <v>30</v>
      </c>
      <c r="H7" s="159">
        <v>20</v>
      </c>
      <c r="I7" s="157"/>
      <c r="J7" s="159" t="s">
        <v>214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215</v>
      </c>
      <c r="F8" s="159">
        <v>74.933000000000007</v>
      </c>
      <c r="G8" s="159">
        <v>8.3979999999999997</v>
      </c>
      <c r="H8" s="159">
        <v>16.669</v>
      </c>
      <c r="I8" s="157"/>
      <c r="J8" s="159" t="s">
        <v>215</v>
      </c>
      <c r="K8" s="159">
        <v>3.46</v>
      </c>
      <c r="L8" s="159">
        <v>10.773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217</v>
      </c>
      <c r="B14" s="65"/>
      <c r="C14" s="65"/>
      <c r="D14" s="65"/>
      <c r="E14" s="65"/>
      <c r="F14" s="65"/>
      <c r="G14" s="157"/>
      <c r="H14" s="65" t="s">
        <v>218</v>
      </c>
      <c r="I14" s="65"/>
      <c r="J14" s="65"/>
      <c r="K14" s="65"/>
      <c r="L14" s="65"/>
      <c r="M14" s="65"/>
      <c r="N14" s="157"/>
      <c r="O14" s="65" t="s">
        <v>219</v>
      </c>
      <c r="P14" s="65"/>
      <c r="Q14" s="65"/>
      <c r="R14" s="65"/>
      <c r="S14" s="65"/>
      <c r="T14" s="65"/>
      <c r="U14" s="157"/>
      <c r="V14" s="65" t="s">
        <v>220</v>
      </c>
      <c r="W14" s="65"/>
      <c r="X14" s="65"/>
      <c r="Y14" s="65"/>
      <c r="Z14" s="65"/>
      <c r="AA14" s="65"/>
    </row>
    <row r="15" spans="1:27">
      <c r="A15" s="159"/>
      <c r="B15" s="159" t="s">
        <v>207</v>
      </c>
      <c r="C15" s="159" t="s">
        <v>208</v>
      </c>
      <c r="D15" s="159" t="s">
        <v>209</v>
      </c>
      <c r="E15" s="159" t="s">
        <v>210</v>
      </c>
      <c r="F15" s="159" t="s">
        <v>202</v>
      </c>
      <c r="G15" s="157"/>
      <c r="H15" s="159"/>
      <c r="I15" s="159" t="s">
        <v>207</v>
      </c>
      <c r="J15" s="159" t="s">
        <v>208</v>
      </c>
      <c r="K15" s="159" t="s">
        <v>209</v>
      </c>
      <c r="L15" s="159" t="s">
        <v>210</v>
      </c>
      <c r="M15" s="159" t="s">
        <v>202</v>
      </c>
      <c r="N15" s="157"/>
      <c r="O15" s="159"/>
      <c r="P15" s="159" t="s">
        <v>207</v>
      </c>
      <c r="Q15" s="159" t="s">
        <v>208</v>
      </c>
      <c r="R15" s="159" t="s">
        <v>209</v>
      </c>
      <c r="S15" s="159" t="s">
        <v>210</v>
      </c>
      <c r="T15" s="159" t="s">
        <v>202</v>
      </c>
      <c r="U15" s="157"/>
      <c r="V15" s="159"/>
      <c r="W15" s="159" t="s">
        <v>207</v>
      </c>
      <c r="X15" s="159" t="s">
        <v>208</v>
      </c>
      <c r="Y15" s="159" t="s">
        <v>209</v>
      </c>
      <c r="Z15" s="159" t="s">
        <v>210</v>
      </c>
      <c r="AA15" s="159" t="s">
        <v>202</v>
      </c>
    </row>
    <row r="16" spans="1:27">
      <c r="A16" s="159" t="s">
        <v>221</v>
      </c>
      <c r="B16" s="159">
        <v>530</v>
      </c>
      <c r="C16" s="159">
        <v>750</v>
      </c>
      <c r="D16" s="159">
        <v>0</v>
      </c>
      <c r="E16" s="159">
        <v>3000</v>
      </c>
      <c r="F16" s="159">
        <v>342.29577999999998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15.194457999999999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3.7114303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154.96393</v>
      </c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157"/>
      <c r="H24" s="65" t="s">
        <v>224</v>
      </c>
      <c r="I24" s="65"/>
      <c r="J24" s="65"/>
      <c r="K24" s="65"/>
      <c r="L24" s="65"/>
      <c r="M24" s="65"/>
      <c r="N24" s="157"/>
      <c r="O24" s="65" t="s">
        <v>225</v>
      </c>
      <c r="P24" s="65"/>
      <c r="Q24" s="65"/>
      <c r="R24" s="65"/>
      <c r="S24" s="65"/>
      <c r="T24" s="65"/>
      <c r="U24" s="157"/>
      <c r="V24" s="65" t="s">
        <v>226</v>
      </c>
      <c r="W24" s="65"/>
      <c r="X24" s="65"/>
      <c r="Y24" s="65"/>
      <c r="Z24" s="65"/>
      <c r="AA24" s="65"/>
      <c r="AB24" s="157"/>
      <c r="AC24" s="65" t="s">
        <v>227</v>
      </c>
      <c r="AD24" s="65"/>
      <c r="AE24" s="65"/>
      <c r="AF24" s="65"/>
      <c r="AG24" s="65"/>
      <c r="AH24" s="65"/>
      <c r="AI24" s="157"/>
      <c r="AJ24" s="65" t="s">
        <v>228</v>
      </c>
      <c r="AK24" s="65"/>
      <c r="AL24" s="65"/>
      <c r="AM24" s="65"/>
      <c r="AN24" s="65"/>
      <c r="AO24" s="65"/>
      <c r="AP24" s="157"/>
      <c r="AQ24" s="65" t="s">
        <v>229</v>
      </c>
      <c r="AR24" s="65"/>
      <c r="AS24" s="65"/>
      <c r="AT24" s="65"/>
      <c r="AU24" s="65"/>
      <c r="AV24" s="65"/>
      <c r="AW24" s="157"/>
      <c r="AX24" s="65" t="s">
        <v>230</v>
      </c>
      <c r="AY24" s="65"/>
      <c r="AZ24" s="65"/>
      <c r="BA24" s="65"/>
      <c r="BB24" s="65"/>
      <c r="BC24" s="65"/>
      <c r="BD24" s="157"/>
      <c r="BE24" s="65" t="s">
        <v>231</v>
      </c>
      <c r="BF24" s="65"/>
      <c r="BG24" s="65"/>
      <c r="BH24" s="65"/>
      <c r="BI24" s="65"/>
      <c r="BJ24" s="65"/>
    </row>
    <row r="25" spans="1:62">
      <c r="A25" s="159"/>
      <c r="B25" s="159" t="s">
        <v>207</v>
      </c>
      <c r="C25" s="159" t="s">
        <v>208</v>
      </c>
      <c r="D25" s="159" t="s">
        <v>209</v>
      </c>
      <c r="E25" s="159" t="s">
        <v>210</v>
      </c>
      <c r="F25" s="159" t="s">
        <v>202</v>
      </c>
      <c r="G25" s="157"/>
      <c r="H25" s="159"/>
      <c r="I25" s="159" t="s">
        <v>207</v>
      </c>
      <c r="J25" s="159" t="s">
        <v>208</v>
      </c>
      <c r="K25" s="159" t="s">
        <v>209</v>
      </c>
      <c r="L25" s="159" t="s">
        <v>210</v>
      </c>
      <c r="M25" s="159" t="s">
        <v>202</v>
      </c>
      <c r="N25" s="157"/>
      <c r="O25" s="159"/>
      <c r="P25" s="159" t="s">
        <v>207</v>
      </c>
      <c r="Q25" s="159" t="s">
        <v>208</v>
      </c>
      <c r="R25" s="159" t="s">
        <v>209</v>
      </c>
      <c r="S25" s="159" t="s">
        <v>210</v>
      </c>
      <c r="T25" s="159" t="s">
        <v>202</v>
      </c>
      <c r="U25" s="157"/>
      <c r="V25" s="159"/>
      <c r="W25" s="159" t="s">
        <v>207</v>
      </c>
      <c r="X25" s="159" t="s">
        <v>208</v>
      </c>
      <c r="Y25" s="159" t="s">
        <v>209</v>
      </c>
      <c r="Z25" s="159" t="s">
        <v>210</v>
      </c>
      <c r="AA25" s="159" t="s">
        <v>202</v>
      </c>
      <c r="AB25" s="157"/>
      <c r="AC25" s="159"/>
      <c r="AD25" s="159" t="s">
        <v>207</v>
      </c>
      <c r="AE25" s="159" t="s">
        <v>208</v>
      </c>
      <c r="AF25" s="159" t="s">
        <v>209</v>
      </c>
      <c r="AG25" s="159" t="s">
        <v>210</v>
      </c>
      <c r="AH25" s="159" t="s">
        <v>202</v>
      </c>
      <c r="AI25" s="157"/>
      <c r="AJ25" s="159"/>
      <c r="AK25" s="159" t="s">
        <v>207</v>
      </c>
      <c r="AL25" s="159" t="s">
        <v>208</v>
      </c>
      <c r="AM25" s="159" t="s">
        <v>209</v>
      </c>
      <c r="AN25" s="159" t="s">
        <v>210</v>
      </c>
      <c r="AO25" s="159" t="s">
        <v>202</v>
      </c>
      <c r="AP25" s="157"/>
      <c r="AQ25" s="159"/>
      <c r="AR25" s="159" t="s">
        <v>207</v>
      </c>
      <c r="AS25" s="159" t="s">
        <v>208</v>
      </c>
      <c r="AT25" s="159" t="s">
        <v>209</v>
      </c>
      <c r="AU25" s="159" t="s">
        <v>210</v>
      </c>
      <c r="AV25" s="159" t="s">
        <v>202</v>
      </c>
      <c r="AW25" s="157"/>
      <c r="AX25" s="159"/>
      <c r="AY25" s="159" t="s">
        <v>207</v>
      </c>
      <c r="AZ25" s="159" t="s">
        <v>208</v>
      </c>
      <c r="BA25" s="159" t="s">
        <v>209</v>
      </c>
      <c r="BB25" s="159" t="s">
        <v>210</v>
      </c>
      <c r="BC25" s="159" t="s">
        <v>202</v>
      </c>
      <c r="BD25" s="157"/>
      <c r="BE25" s="159"/>
      <c r="BF25" s="159" t="s">
        <v>207</v>
      </c>
      <c r="BG25" s="159" t="s">
        <v>208</v>
      </c>
      <c r="BH25" s="159" t="s">
        <v>209</v>
      </c>
      <c r="BI25" s="159" t="s">
        <v>210</v>
      </c>
      <c r="BJ25" s="159" t="s">
        <v>202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64.212819999999994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1.4793552000000001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1.1703323000000001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16.588802000000001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2.0024790000000001</v>
      </c>
      <c r="AI26" s="157"/>
      <c r="AJ26" s="159" t="s">
        <v>232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397.75806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9.3061849999999993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1.823947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0.72074329999999998</v>
      </c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1"/>
      <c r="BL33" s="61"/>
      <c r="BM33" s="61"/>
      <c r="BN33" s="61"/>
      <c r="BO33" s="61"/>
      <c r="BP33" s="61"/>
    </row>
    <row r="34" spans="1:68">
      <c r="A34" s="65" t="s">
        <v>234</v>
      </c>
      <c r="B34" s="65"/>
      <c r="C34" s="65"/>
      <c r="D34" s="65"/>
      <c r="E34" s="65"/>
      <c r="F34" s="65"/>
      <c r="G34" s="157"/>
      <c r="H34" s="65" t="s">
        <v>235</v>
      </c>
      <c r="I34" s="65"/>
      <c r="J34" s="65"/>
      <c r="K34" s="65"/>
      <c r="L34" s="65"/>
      <c r="M34" s="65"/>
      <c r="N34" s="157"/>
      <c r="O34" s="65" t="s">
        <v>236</v>
      </c>
      <c r="P34" s="65"/>
      <c r="Q34" s="65"/>
      <c r="R34" s="65"/>
      <c r="S34" s="65"/>
      <c r="T34" s="65"/>
      <c r="U34" s="157"/>
      <c r="V34" s="65" t="s">
        <v>237</v>
      </c>
      <c r="W34" s="65"/>
      <c r="X34" s="65"/>
      <c r="Y34" s="65"/>
      <c r="Z34" s="65"/>
      <c r="AA34" s="65"/>
      <c r="AB34" s="157"/>
      <c r="AC34" s="65" t="s">
        <v>238</v>
      </c>
      <c r="AD34" s="65"/>
      <c r="AE34" s="65"/>
      <c r="AF34" s="65"/>
      <c r="AG34" s="65"/>
      <c r="AH34" s="65"/>
      <c r="AI34" s="157"/>
      <c r="AJ34" s="65" t="s">
        <v>239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207</v>
      </c>
      <c r="C35" s="159" t="s">
        <v>208</v>
      </c>
      <c r="D35" s="159" t="s">
        <v>209</v>
      </c>
      <c r="E35" s="159" t="s">
        <v>210</v>
      </c>
      <c r="F35" s="159" t="s">
        <v>202</v>
      </c>
      <c r="G35" s="157"/>
      <c r="H35" s="159"/>
      <c r="I35" s="159" t="s">
        <v>207</v>
      </c>
      <c r="J35" s="159" t="s">
        <v>208</v>
      </c>
      <c r="K35" s="159" t="s">
        <v>209</v>
      </c>
      <c r="L35" s="159" t="s">
        <v>210</v>
      </c>
      <c r="M35" s="159" t="s">
        <v>202</v>
      </c>
      <c r="N35" s="157"/>
      <c r="O35" s="159"/>
      <c r="P35" s="159" t="s">
        <v>207</v>
      </c>
      <c r="Q35" s="159" t="s">
        <v>208</v>
      </c>
      <c r="R35" s="159" t="s">
        <v>209</v>
      </c>
      <c r="S35" s="159" t="s">
        <v>210</v>
      </c>
      <c r="T35" s="159" t="s">
        <v>202</v>
      </c>
      <c r="U35" s="157"/>
      <c r="V35" s="159"/>
      <c r="W35" s="159" t="s">
        <v>207</v>
      </c>
      <c r="X35" s="159" t="s">
        <v>208</v>
      </c>
      <c r="Y35" s="159" t="s">
        <v>209</v>
      </c>
      <c r="Z35" s="159" t="s">
        <v>210</v>
      </c>
      <c r="AA35" s="159" t="s">
        <v>202</v>
      </c>
      <c r="AB35" s="157"/>
      <c r="AC35" s="159"/>
      <c r="AD35" s="159" t="s">
        <v>207</v>
      </c>
      <c r="AE35" s="159" t="s">
        <v>208</v>
      </c>
      <c r="AF35" s="159" t="s">
        <v>209</v>
      </c>
      <c r="AG35" s="159" t="s">
        <v>210</v>
      </c>
      <c r="AH35" s="159" t="s">
        <v>202</v>
      </c>
      <c r="AI35" s="157"/>
      <c r="AJ35" s="159"/>
      <c r="AK35" s="159" t="s">
        <v>207</v>
      </c>
      <c r="AL35" s="159" t="s">
        <v>208</v>
      </c>
      <c r="AM35" s="159" t="s">
        <v>209</v>
      </c>
      <c r="AN35" s="159" t="s">
        <v>210</v>
      </c>
      <c r="AO35" s="159" t="s">
        <v>202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380.58456000000001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1208.2496000000001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3608.3914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2624.0715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55.930819999999997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109.82288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241</v>
      </c>
      <c r="B44" s="65"/>
      <c r="C44" s="65"/>
      <c r="D44" s="65"/>
      <c r="E44" s="65"/>
      <c r="F44" s="65"/>
      <c r="G44" s="157"/>
      <c r="H44" s="65" t="s">
        <v>242</v>
      </c>
      <c r="I44" s="65"/>
      <c r="J44" s="65"/>
      <c r="K44" s="65"/>
      <c r="L44" s="65"/>
      <c r="M44" s="65"/>
      <c r="N44" s="157"/>
      <c r="O44" s="65" t="s">
        <v>243</v>
      </c>
      <c r="P44" s="65"/>
      <c r="Q44" s="65"/>
      <c r="R44" s="65"/>
      <c r="S44" s="65"/>
      <c r="T44" s="65"/>
      <c r="U44" s="157"/>
      <c r="V44" s="65" t="s">
        <v>244</v>
      </c>
      <c r="W44" s="65"/>
      <c r="X44" s="65"/>
      <c r="Y44" s="65"/>
      <c r="Z44" s="65"/>
      <c r="AA44" s="65"/>
      <c r="AB44" s="157"/>
      <c r="AC44" s="65" t="s">
        <v>245</v>
      </c>
      <c r="AD44" s="65"/>
      <c r="AE44" s="65"/>
      <c r="AF44" s="65"/>
      <c r="AG44" s="65"/>
      <c r="AH44" s="65"/>
      <c r="AI44" s="157"/>
      <c r="AJ44" s="65" t="s">
        <v>246</v>
      </c>
      <c r="AK44" s="65"/>
      <c r="AL44" s="65"/>
      <c r="AM44" s="65"/>
      <c r="AN44" s="65"/>
      <c r="AO44" s="65"/>
      <c r="AP44" s="157"/>
      <c r="AQ44" s="65" t="s">
        <v>247</v>
      </c>
      <c r="AR44" s="65"/>
      <c r="AS44" s="65"/>
      <c r="AT44" s="65"/>
      <c r="AU44" s="65"/>
      <c r="AV44" s="65"/>
      <c r="AW44" s="157"/>
      <c r="AX44" s="65" t="s">
        <v>248</v>
      </c>
      <c r="AY44" s="65"/>
      <c r="AZ44" s="65"/>
      <c r="BA44" s="65"/>
      <c r="BB44" s="65"/>
      <c r="BC44" s="65"/>
      <c r="BD44" s="157"/>
      <c r="BE44" s="65" t="s">
        <v>249</v>
      </c>
      <c r="BF44" s="65"/>
      <c r="BG44" s="65"/>
      <c r="BH44" s="65"/>
      <c r="BI44" s="65"/>
      <c r="BJ44" s="65"/>
    </row>
    <row r="45" spans="1:68">
      <c r="A45" s="159"/>
      <c r="B45" s="159" t="s">
        <v>207</v>
      </c>
      <c r="C45" s="159" t="s">
        <v>208</v>
      </c>
      <c r="D45" s="159" t="s">
        <v>209</v>
      </c>
      <c r="E45" s="159" t="s">
        <v>210</v>
      </c>
      <c r="F45" s="159" t="s">
        <v>202</v>
      </c>
      <c r="G45" s="157"/>
      <c r="H45" s="159"/>
      <c r="I45" s="159" t="s">
        <v>207</v>
      </c>
      <c r="J45" s="159" t="s">
        <v>208</v>
      </c>
      <c r="K45" s="159" t="s">
        <v>209</v>
      </c>
      <c r="L45" s="159" t="s">
        <v>210</v>
      </c>
      <c r="M45" s="159" t="s">
        <v>202</v>
      </c>
      <c r="N45" s="157"/>
      <c r="O45" s="159"/>
      <c r="P45" s="159" t="s">
        <v>207</v>
      </c>
      <c r="Q45" s="159" t="s">
        <v>208</v>
      </c>
      <c r="R45" s="159" t="s">
        <v>209</v>
      </c>
      <c r="S45" s="159" t="s">
        <v>210</v>
      </c>
      <c r="T45" s="159" t="s">
        <v>202</v>
      </c>
      <c r="U45" s="157"/>
      <c r="V45" s="159"/>
      <c r="W45" s="159" t="s">
        <v>207</v>
      </c>
      <c r="X45" s="159" t="s">
        <v>208</v>
      </c>
      <c r="Y45" s="159" t="s">
        <v>209</v>
      </c>
      <c r="Z45" s="159" t="s">
        <v>210</v>
      </c>
      <c r="AA45" s="159" t="s">
        <v>202</v>
      </c>
      <c r="AB45" s="157"/>
      <c r="AC45" s="159"/>
      <c r="AD45" s="159" t="s">
        <v>207</v>
      </c>
      <c r="AE45" s="159" t="s">
        <v>208</v>
      </c>
      <c r="AF45" s="159" t="s">
        <v>209</v>
      </c>
      <c r="AG45" s="159" t="s">
        <v>210</v>
      </c>
      <c r="AH45" s="159" t="s">
        <v>202</v>
      </c>
      <c r="AI45" s="157"/>
      <c r="AJ45" s="159"/>
      <c r="AK45" s="159" t="s">
        <v>207</v>
      </c>
      <c r="AL45" s="159" t="s">
        <v>208</v>
      </c>
      <c r="AM45" s="159" t="s">
        <v>209</v>
      </c>
      <c r="AN45" s="159" t="s">
        <v>210</v>
      </c>
      <c r="AO45" s="159" t="s">
        <v>202</v>
      </c>
      <c r="AP45" s="157"/>
      <c r="AQ45" s="159"/>
      <c r="AR45" s="159" t="s">
        <v>207</v>
      </c>
      <c r="AS45" s="159" t="s">
        <v>208</v>
      </c>
      <c r="AT45" s="159" t="s">
        <v>209</v>
      </c>
      <c r="AU45" s="159" t="s">
        <v>210</v>
      </c>
      <c r="AV45" s="159" t="s">
        <v>202</v>
      </c>
      <c r="AW45" s="157"/>
      <c r="AX45" s="159"/>
      <c r="AY45" s="159" t="s">
        <v>207</v>
      </c>
      <c r="AZ45" s="159" t="s">
        <v>208</v>
      </c>
      <c r="BA45" s="159" t="s">
        <v>209</v>
      </c>
      <c r="BB45" s="159" t="s">
        <v>210</v>
      </c>
      <c r="BC45" s="159" t="s">
        <v>202</v>
      </c>
      <c r="BD45" s="157"/>
      <c r="BE45" s="159"/>
      <c r="BF45" s="159" t="s">
        <v>207</v>
      </c>
      <c r="BG45" s="159" t="s">
        <v>208</v>
      </c>
      <c r="BH45" s="159" t="s">
        <v>209</v>
      </c>
      <c r="BI45" s="159" t="s">
        <v>210</v>
      </c>
      <c r="BJ45" s="159" t="s">
        <v>202</v>
      </c>
    </row>
    <row r="46" spans="1:68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12.418170999999999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11.746776000000001</v>
      </c>
      <c r="N46" s="157"/>
      <c r="O46" s="159" t="s">
        <v>250</v>
      </c>
      <c r="P46" s="159">
        <v>600</v>
      </c>
      <c r="Q46" s="159">
        <v>800</v>
      </c>
      <c r="R46" s="159">
        <v>0</v>
      </c>
      <c r="S46" s="159">
        <v>10000</v>
      </c>
      <c r="T46" s="159">
        <v>552.48379999999997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7.8849139999999998E-2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3.3271424999999999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290.40199999999999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97.406784000000002</v>
      </c>
      <c r="AW46" s="157"/>
      <c r="AX46" s="159" t="s">
        <v>251</v>
      </c>
      <c r="AY46" s="159"/>
      <c r="AZ46" s="159"/>
      <c r="BA46" s="159"/>
      <c r="BB46" s="159"/>
      <c r="BC46" s="159"/>
      <c r="BD46" s="157"/>
      <c r="BE46" s="159" t="s">
        <v>252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52</v>
      </c>
      <c r="E2" s="62">
        <v>2167.4207000000001</v>
      </c>
      <c r="F2" s="62">
        <v>334.90552000000002</v>
      </c>
      <c r="G2" s="62">
        <v>37.532715000000003</v>
      </c>
      <c r="H2" s="62">
        <v>18.163381999999999</v>
      </c>
      <c r="I2" s="62">
        <v>19.369335</v>
      </c>
      <c r="J2" s="62">
        <v>74.498810000000006</v>
      </c>
      <c r="K2" s="62">
        <v>36.992980000000003</v>
      </c>
      <c r="L2" s="62">
        <v>37.505825000000002</v>
      </c>
      <c r="M2" s="62">
        <v>17.737649999999999</v>
      </c>
      <c r="N2" s="62">
        <v>2.0000450000000001</v>
      </c>
      <c r="O2" s="62">
        <v>8.1683260000000004</v>
      </c>
      <c r="P2" s="62">
        <v>895.81035999999995</v>
      </c>
      <c r="Q2" s="62">
        <v>17.521474999999999</v>
      </c>
      <c r="R2" s="62">
        <v>342.29577999999998</v>
      </c>
      <c r="S2" s="62">
        <v>72.830573999999999</v>
      </c>
      <c r="T2" s="62">
        <v>3233.5819999999999</v>
      </c>
      <c r="U2" s="62">
        <v>3.7114303</v>
      </c>
      <c r="V2" s="62">
        <v>15.194457999999999</v>
      </c>
      <c r="W2" s="62">
        <v>154.96393</v>
      </c>
      <c r="X2" s="62">
        <v>64.212819999999994</v>
      </c>
      <c r="Y2" s="62">
        <v>1.4793552000000001</v>
      </c>
      <c r="Z2" s="62">
        <v>1.1703323000000001</v>
      </c>
      <c r="AA2" s="62">
        <v>16.588802000000001</v>
      </c>
      <c r="AB2" s="62">
        <v>2.0024790000000001</v>
      </c>
      <c r="AC2" s="62">
        <v>397.75806</v>
      </c>
      <c r="AD2" s="62">
        <v>9.3061849999999993</v>
      </c>
      <c r="AE2" s="62">
        <v>1.823947</v>
      </c>
      <c r="AF2" s="62">
        <v>0.72074329999999998</v>
      </c>
      <c r="AG2" s="62">
        <v>380.58456000000001</v>
      </c>
      <c r="AH2" s="62">
        <v>225.23742999999999</v>
      </c>
      <c r="AI2" s="62">
        <v>155.34714</v>
      </c>
      <c r="AJ2" s="62">
        <v>1208.2496000000001</v>
      </c>
      <c r="AK2" s="62">
        <v>3608.3914</v>
      </c>
      <c r="AL2" s="62">
        <v>55.930819999999997</v>
      </c>
      <c r="AM2" s="62">
        <v>2624.0715</v>
      </c>
      <c r="AN2" s="62">
        <v>109.82288</v>
      </c>
      <c r="AO2" s="62">
        <v>12.418170999999999</v>
      </c>
      <c r="AP2" s="62">
        <v>7.9333539999999996</v>
      </c>
      <c r="AQ2" s="62">
        <v>4.4848166000000003</v>
      </c>
      <c r="AR2" s="62">
        <v>11.746776000000001</v>
      </c>
      <c r="AS2" s="62">
        <v>552.48379999999997</v>
      </c>
      <c r="AT2" s="62">
        <v>7.8849139999999998E-2</v>
      </c>
      <c r="AU2" s="62">
        <v>3.3271424999999999</v>
      </c>
      <c r="AV2" s="62">
        <v>290.40199999999999</v>
      </c>
      <c r="AW2" s="62">
        <v>97.406784000000002</v>
      </c>
      <c r="AX2" s="62">
        <v>9.4731079999999995E-2</v>
      </c>
      <c r="AY2" s="62">
        <v>1.4643390000000001</v>
      </c>
      <c r="AZ2" s="62">
        <v>239.94390999999999</v>
      </c>
      <c r="BA2" s="62">
        <v>34.681457999999999</v>
      </c>
      <c r="BB2" s="62">
        <v>10.156333999999999</v>
      </c>
      <c r="BC2" s="62">
        <v>12.89588</v>
      </c>
      <c r="BD2" s="62">
        <v>11.622394</v>
      </c>
      <c r="BE2" s="62">
        <v>0.79708683000000002</v>
      </c>
      <c r="BF2" s="62">
        <v>3.0385434999999998</v>
      </c>
      <c r="BG2" s="62">
        <v>1.1518281E-3</v>
      </c>
      <c r="BH2" s="62">
        <v>5.6597847E-3</v>
      </c>
      <c r="BI2" s="62">
        <v>4.7170976000000002E-3</v>
      </c>
      <c r="BJ2" s="62">
        <v>3.2111204999999997E-2</v>
      </c>
      <c r="BK2" s="62">
        <v>8.8602166000000004E-5</v>
      </c>
      <c r="BL2" s="62">
        <v>9.6358559999999996E-2</v>
      </c>
      <c r="BM2" s="62">
        <v>1.6784829000000001</v>
      </c>
      <c r="BN2" s="62">
        <v>0.39316859999999998</v>
      </c>
      <c r="BO2" s="62">
        <v>26.952681999999999</v>
      </c>
      <c r="BP2" s="62">
        <v>4.0598049999999999</v>
      </c>
      <c r="BQ2" s="62">
        <v>7.3012376000000003</v>
      </c>
      <c r="BR2" s="62">
        <v>30.601845000000001</v>
      </c>
      <c r="BS2" s="62">
        <v>24.919027</v>
      </c>
      <c r="BT2" s="62">
        <v>3.17584</v>
      </c>
      <c r="BU2" s="62">
        <v>5.8793749999999999E-2</v>
      </c>
      <c r="BV2" s="62">
        <v>7.8781749999999998E-2</v>
      </c>
      <c r="BW2" s="62">
        <v>0.24731193000000001</v>
      </c>
      <c r="BX2" s="62">
        <v>1.0046710000000001</v>
      </c>
      <c r="BY2" s="62">
        <v>0.11503463</v>
      </c>
      <c r="BZ2" s="62">
        <v>6.5291684999999999E-4</v>
      </c>
      <c r="CA2" s="62">
        <v>0.62619939999999996</v>
      </c>
      <c r="CB2" s="62">
        <v>4.0985383E-2</v>
      </c>
      <c r="CC2" s="62">
        <v>0.27792060000000002</v>
      </c>
      <c r="CD2" s="62">
        <v>2.3822987000000002</v>
      </c>
      <c r="CE2" s="62">
        <v>3.7920349999999999E-2</v>
      </c>
      <c r="CF2" s="62">
        <v>0.38635835000000002</v>
      </c>
      <c r="CG2" s="62">
        <v>1.2449999E-6</v>
      </c>
      <c r="CH2" s="62">
        <v>5.8923730000000001E-2</v>
      </c>
      <c r="CI2" s="62">
        <v>6.3705669999999997E-3</v>
      </c>
      <c r="CJ2" s="62">
        <v>4.9782270000000004</v>
      </c>
      <c r="CK2" s="62">
        <v>9.5238040000000003E-3</v>
      </c>
      <c r="CL2" s="62">
        <v>0.66513692999999996</v>
      </c>
      <c r="CM2" s="62">
        <v>1.6450312</v>
      </c>
      <c r="CN2" s="62">
        <v>2502.8476999999998</v>
      </c>
      <c r="CO2" s="62">
        <v>4233.5137000000004</v>
      </c>
      <c r="CP2" s="62">
        <v>2339.5981000000002</v>
      </c>
      <c r="CQ2" s="62">
        <v>913.69889999999998</v>
      </c>
      <c r="CR2" s="62">
        <v>487.94920000000002</v>
      </c>
      <c r="CS2" s="62">
        <v>551.06273999999996</v>
      </c>
      <c r="CT2" s="62">
        <v>2397.3991999999998</v>
      </c>
      <c r="CU2" s="62">
        <v>1350.1038000000001</v>
      </c>
      <c r="CV2" s="62">
        <v>1677.7366999999999</v>
      </c>
      <c r="CW2" s="62">
        <v>1505.9666999999999</v>
      </c>
      <c r="CX2" s="62">
        <v>423.62049999999999</v>
      </c>
      <c r="CY2" s="62">
        <v>3279.3516</v>
      </c>
      <c r="CZ2" s="62">
        <v>1349.4349</v>
      </c>
      <c r="DA2" s="62">
        <v>3576.3926000000001</v>
      </c>
      <c r="DB2" s="62">
        <v>3608.0183000000002</v>
      </c>
      <c r="DC2" s="62">
        <v>4724.5600000000004</v>
      </c>
      <c r="DD2" s="62">
        <v>7353.9769999999999</v>
      </c>
      <c r="DE2" s="62">
        <v>1617.9441999999999</v>
      </c>
      <c r="DF2" s="62">
        <v>4002.4940000000001</v>
      </c>
      <c r="DG2" s="62">
        <v>1729.0822000000001</v>
      </c>
      <c r="DH2" s="62">
        <v>132.14984000000001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34.681457999999999</v>
      </c>
      <c r="B6">
        <f>BB2</f>
        <v>10.156333999999999</v>
      </c>
      <c r="C6">
        <f>BC2</f>
        <v>12.89588</v>
      </c>
      <c r="D6">
        <f>BD2</f>
        <v>11.622394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0" sqref="F1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254</v>
      </c>
      <c r="B2" s="55">
        <v>24998</v>
      </c>
      <c r="C2" s="56">
        <f ca="1">YEAR(TODAY())-YEAR(B2)+IF(TODAY()&gt;=DATE(YEAR(TODAY()),MONTH(B2),DAY(B2)),0,-1)</f>
        <v>52</v>
      </c>
      <c r="E2" s="52">
        <v>171.4</v>
      </c>
      <c r="F2" s="53" t="s">
        <v>275</v>
      </c>
      <c r="G2" s="52">
        <v>68.900000000000006</v>
      </c>
      <c r="H2" s="51" t="s">
        <v>40</v>
      </c>
      <c r="I2" s="70">
        <f>ROUND(G3/E3^2,1)</f>
        <v>23.5</v>
      </c>
    </row>
    <row r="3" spans="1:9">
      <c r="E3" s="51">
        <f>E2/100</f>
        <v>1.714</v>
      </c>
      <c r="F3" s="51" t="s">
        <v>39</v>
      </c>
      <c r="G3" s="51">
        <f>G2</f>
        <v>68.900000000000006</v>
      </c>
      <c r="H3" s="51" t="s">
        <v>40</v>
      </c>
      <c r="I3" s="70"/>
    </row>
    <row r="4" spans="1:9">
      <c r="A4" t="s">
        <v>272</v>
      </c>
    </row>
    <row r="5" spans="1:9">
      <c r="B5" s="60">
        <v>44196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이상곤, ID : H1900588)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17일 16:23:49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44196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52</v>
      </c>
      <c r="G12" s="92"/>
      <c r="H12" s="92"/>
      <c r="I12" s="92"/>
      <c r="K12" s="121">
        <f>'개인정보 및 신체계측 입력'!E2</f>
        <v>171.4</v>
      </c>
      <c r="L12" s="122"/>
      <c r="M12" s="115">
        <f>'개인정보 및 신체계측 입력'!G2</f>
        <v>68.900000000000006</v>
      </c>
      <c r="N12" s="116"/>
      <c r="O12" s="111" t="s">
        <v>270</v>
      </c>
      <c r="P12" s="105"/>
      <c r="Q12" s="88">
        <f>'개인정보 및 신체계측 입력'!I2</f>
        <v>23.5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이상곤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74.933000000000007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8.3979999999999997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16.669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0.9</v>
      </c>
      <c r="P69" s="79"/>
      <c r="Q69" s="37" t="s">
        <v>53</v>
      </c>
      <c r="R69" s="35"/>
      <c r="S69" s="35"/>
      <c r="T69" s="6"/>
    </row>
    <row r="70" spans="2:21" ht="18" customHeight="1" thickBot="1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10.8</v>
      </c>
      <c r="L72" s="36" t="s">
        <v>52</v>
      </c>
      <c r="M72" s="36">
        <f>ROUND('DRIs DATA'!K8,1)</f>
        <v>3.5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170</v>
      </c>
      <c r="C94" s="154"/>
      <c r="D94" s="154"/>
      <c r="E94" s="154"/>
      <c r="F94" s="152">
        <f>ROUND('DRIs DATA'!F16/'DRIs DATA'!C16*100,2)</f>
        <v>45.64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126.62</v>
      </c>
      <c r="R94" s="154" t="s">
        <v>166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170</v>
      </c>
      <c r="C121" s="16"/>
      <c r="D121" s="16"/>
      <c r="E121" s="15"/>
      <c r="F121" s="152">
        <f>ROUND('DRIs DATA'!F26/'DRIs DATA'!C26*100,2)</f>
        <v>64.209999999999994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133.5</v>
      </c>
      <c r="R121" s="154" t="s">
        <v>165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170</v>
      </c>
      <c r="C172" s="20"/>
      <c r="D172" s="20"/>
      <c r="E172" s="6"/>
      <c r="F172" s="152">
        <f>ROUND('DRIs DATA'!F36/'DRIs DATA'!C36*100,2)</f>
        <v>47.57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240.56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170</v>
      </c>
      <c r="C197" s="20"/>
      <c r="D197" s="20"/>
      <c r="E197" s="6"/>
      <c r="F197" s="152">
        <f>ROUND('DRIs DATA'!F46/'DRIs DATA'!C46*100,2)</f>
        <v>124.18</v>
      </c>
      <c r="G197" s="152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2021-02-18T04:30:15Z</dcterms:modified>
</cp:coreProperties>
</file>