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<sst xmlns="http://schemas.openxmlformats.org/spreadsheetml/2006/main" count="692" uniqueCount="283">
  <si>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</si>
  <si>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</si>
  <si>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</si>
  <si>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</si>
  <si>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</si>
  <si>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</si>
  <si>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</si>
  <si>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</si>
  <si>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</si>
  <si>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</si>
  <si>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</si>
  <si>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</si>
  <si>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</si>
  <si>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</si>
  <si>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</si>
  <si>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</si>
  <si>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</si>
  <si>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</si>
  <si>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</si>
  <si>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</si>
  <si>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</si>
  <si>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</si>
  <si>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</si>
  <si>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</si>
  <si>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</si>
  <si>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</si>
  <si>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</si>
  <si>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</si>
  <si>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</si>
  <si>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</si>
  <si>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</si>
  <si>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</si>
  <si>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</si>
  <si>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</si>
  <si>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</si>
  <si>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</si>
  <si>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</si>
  <si>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</si>
  <si>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</si>
  <si>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</si>
  <si>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</si>
  <si>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</si>
  <si>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</si>
  <si>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</si>
  <si>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</si>
  <si>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</si>
  <si>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</si>
  <si>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</si>
  <si>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</si>
  <si>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</si>
  <si>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</si>
  <si>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</si>
  <si>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</si>
  <si>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</si>
  <si>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</si>
  <si>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</si>
  <si>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</si>
  <si>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</si>
  <si>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</si>
  <si>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</si>
  <si>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</si>
  <si>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</si>
  <si>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</si>
  <si>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</si>
  <si>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</si>
  <si>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</si>
  <si>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</si>
  <si>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</si>
  <si>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</si>
  <si>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</si>
  <si>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</si>
  <si>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</si>
  <si>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</si>
  <si>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</si>
  <si>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</si>
  <si>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</si>
  <si>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</si>
  <si>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</si>
  <si>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</si>
  <si>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</si>
  <si>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</si>
  <si>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</si>
  <si>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</si>
  <si>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</si>
  <si>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</si>
  <si>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</si>
  <si>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</si>
  <si>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</si>
  <si>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</si>
  <si>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</si>
  <si>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</si>
  <si>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</si>
  <si>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</si>
  <si>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</si>
  <si>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</si>
  <si>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</si>
  <si>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</si>
  <si>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</si>
  <si>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</si>
  <si>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</si>
  <si>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</si>
  <si>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</si>
  <si>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</si>
  <si>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</si>
  <si>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</si>
  <si>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</si>
  <si>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</si>
  <si>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</si>
  <si>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</si>
  <si>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</si>
  <si>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</si>
  <si>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</si>
  <si>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</si>
  <si>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</si>
  <si>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</si>
  <si>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</si>
  <si>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</si>
  <si>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</si>
  <si>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</si>
  <si>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</si>
  <si>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</si>
  <si>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</si>
  <si>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</si>
  <si>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</si>
  <si>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</si>
  <si>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</si>
  <si>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</si>
  <si>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</si>
  <si>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</si>
  <si>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</si>
  <si>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</si>
  <si>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</si>
  <si>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</si>
  <si>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</si>
  <si>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</si>
  <si>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</si>
  <si>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</si>
  <si>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</si>
  <si>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</si>
  <si>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</si>
  <si>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</si>
  <si>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</si>
  <si>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</si>
  <si>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</si>
  <si>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</si>
  <si>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</si>
  <si>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</si>
  <si>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</si>
  <si>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</si>
  <si>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</si>
  <si>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</si>
  <si>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</si>
  <si>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</si>
  <si>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</si>
  <si>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</si>
  <si>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</si>
  <si>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</si>
  <si>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</si>
  <si>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</si>
  <si>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</si>
  <si>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</si>
  <si>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</si>
  <si>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</si>
  <si>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</si>
  <si>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</si>
  <si>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</si>
  <si>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</si>
  <si>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</si>
  <si>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</si>
  <si>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</si>
  <si>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</si>
  <si>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</si>
  <si>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</si>
  <si>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</si>
  <si>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</si>
  <si>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</si>
  <si>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</si>
  <si>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</si>
  <si>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</si>
  <si>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</si>
  <si>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</si>
  <si>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</si>
  <si>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</si>
  <si>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</si>
  <si>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</si>
  <si>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</si>
  <si>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</si>
  <si>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</si>
  <si>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</si>
  <si>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</si>
  <si>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</si>
  <si>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</si>
  <si>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</si>
  <si>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</si>
  <si>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</si>
  <si>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</si>
  <si>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</si>
  <si>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</si>
  <si>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</si>
  <si>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</si>
  <si>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</si>
  <si>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</si>
  <si>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</si>
  <si>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</si>
  <si>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</si>
  <si>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</si>
  <si>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</si>
  <si>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</si>
  <si>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</si>
  <si>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</si>
  <si>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</si>
  <si>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</si>
  <si>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</si>
  <si>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</si>
  <si>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</si>
  <si>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</si>
  <si>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</si>
  <si>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</si>
  <si>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</si>
  <si>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</si>
  <si>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</si>
  <si>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</si>
  <si>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</si>
  <si>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</si>
  <si>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</si>
  <si>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</si>
  <si>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</si>
  <si>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</si>
  <si>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</si>
  <si>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</si>
  <si>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</si>
  <si>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</si>
  <si>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</si>
  <si>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</si>
  <si>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</si>
  <si>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</si>
  <si>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</si>
  <si>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</si>
  <si>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</si>
  <si>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</si>
  <si>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</si>
  <si>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</si>
  <si>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</si>
  <si>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</si>
  <si>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</si>
  <si>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</si>
  <si>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</si>
  <si>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</si>
  <si>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</si>
  <si>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</si>
  <si>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</si>
  <si>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</si>
  <si>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</si>
  <si>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</si>
  <si>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</si>
  <si>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</si>
  <si>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</si>
  <si>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</si>
  <si>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</si>
  <si>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</si>
  <si>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</si>
  <si>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</si>
  <si>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</si>
  <si>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</si>
  <si>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</si>
  <si>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</si>
  <si>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</si>
  <si>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</si>
  <si>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</si>
  <si>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</si>
  <si>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</si>
  <si>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</si>
  <si>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</si>
  <si>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</si>
  <si>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</si>
  <si>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</si>
  <si>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</si>
  <si>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</si>
  <si>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</si>
  <si>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지성은, ID : H1900590)</t>
  </si>
  <si>
    <t>2021년 02월 17일 16:11:26</t>
  </si>
  <si>
    <t>H1900590</t>
  </si>
  <si>
    <t>지성은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</si>
</sst>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48.293570000000003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410416"/>
        <c:axId val="253273976"/>
      </c:barChart>
      <c:catAx>
        <c:axId val="20741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3976"/>
        <c:crosses val="autoZero"/>
        <c:auto val="1"/>
        <c:lblAlgn val="ctr"/>
        <c:lblOffset val="100"/>
        <c:noMultiLvlLbl val="0"/>
      </c:catAx>
      <c:valAx>
        <c:axId val="253273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41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1.8716079999999999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4808"/>
        <c:axId val="253760888"/>
      </c:barChart>
      <c:catAx>
        <c:axId val="25376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0888"/>
        <c:crosses val="autoZero"/>
        <c:auto val="1"/>
        <c:lblAlgn val="ctr"/>
        <c:lblOffset val="100"/>
        <c:noMultiLvlLbl val="0"/>
      </c:catAx>
      <c:valAx>
        <c:axId val="253760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2.5341543999999998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1672"/>
        <c:axId val="253765984"/>
      </c:barChart>
      <c:catAx>
        <c:axId val="25376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984"/>
        <c:crosses val="autoZero"/>
        <c:auto val="1"/>
        <c:lblAlgn val="ctr"/>
        <c:lblOffset val="100"/>
        <c:noMultiLvlLbl val="0"/>
      </c:catAx>
      <c:valAx>
        <c:axId val="25376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774.31209999999999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2064"/>
        <c:axId val="253762456"/>
      </c:barChart>
      <c:catAx>
        <c:axId val="25376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2456"/>
        <c:crosses val="autoZero"/>
        <c:auto val="1"/>
        <c:lblAlgn val="ctr"/>
        <c:lblOffset val="100"/>
        <c:noMultiLvlLbl val="0"/>
      </c:catAx>
      <c:valAx>
        <c:axId val="25376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1878.7668000000001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6376"/>
        <c:axId val="253766768"/>
      </c:barChart>
      <c:catAx>
        <c:axId val="25376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6768"/>
        <c:crosses val="autoZero"/>
        <c:auto val="1"/>
        <c:lblAlgn val="ctr"/>
        <c:lblOffset val="100"/>
        <c:noMultiLvlLbl val="0"/>
      </c:catAx>
      <c:valAx>
        <c:axId val="2537667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144.98617999999999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7944"/>
        <c:axId val="253272016"/>
      </c:barChart>
      <c:catAx>
        <c:axId val="25376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2016"/>
        <c:crosses val="autoZero"/>
        <c:auto val="1"/>
        <c:lblAlgn val="ctr"/>
        <c:lblOffset val="100"/>
        <c:noMultiLvlLbl val="0"/>
      </c:catAx>
      <c:valAx>
        <c:axId val="25327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64.304339999999996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5160"/>
        <c:axId val="254257120"/>
      </c:barChart>
      <c:catAx>
        <c:axId val="25425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7120"/>
        <c:crosses val="autoZero"/>
        <c:auto val="1"/>
        <c:lblAlgn val="ctr"/>
        <c:lblOffset val="100"/>
        <c:noMultiLvlLbl val="0"/>
      </c:catAx>
      <c:valAx>
        <c:axId val="25425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7.1304480000000003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3984"/>
        <c:axId val="254255944"/>
      </c:barChart>
      <c:catAx>
        <c:axId val="25425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5944"/>
        <c:crosses val="autoZero"/>
        <c:auto val="1"/>
        <c:lblAlgn val="ctr"/>
        <c:lblOffset val="100"/>
        <c:noMultiLvlLbl val="0"/>
      </c:catAx>
      <c:valAx>
        <c:axId val="254255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660.03674000000001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4376"/>
        <c:axId val="254255552"/>
      </c:barChart>
      <c:catAx>
        <c:axId val="25425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5552"/>
        <c:crosses val="autoZero"/>
        <c:auto val="1"/>
        <c:lblAlgn val="ctr"/>
        <c:lblOffset val="100"/>
        <c:noMultiLvlLbl val="0"/>
      </c:catAx>
      <c:valAx>
        <c:axId val="254255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4.1181824999999998E-2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6336"/>
        <c:axId val="254256728"/>
      </c:barChart>
      <c:catAx>
        <c:axId val="25425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6728"/>
        <c:crosses val="autoZero"/>
        <c:auto val="1"/>
        <c:lblAlgn val="ctr"/>
        <c:lblOffset val="100"/>
        <c:noMultiLvlLbl val="0"/>
      </c:catAx>
      <c:valAx>
        <c:axId val="25425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2.2129349999999999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7512"/>
        <c:axId val="254258296"/>
      </c:barChart>
      <c:catAx>
        <c:axId val="25425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8296"/>
        <c:crosses val="autoZero"/>
        <c:auto val="1"/>
        <c:lblAlgn val="ctr"/>
        <c:lblOffset val="100"/>
        <c:noMultiLvlLbl val="0"/>
      </c:catAx>
      <c:valAx>
        <c:axId val="254258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15.803875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1232"/>
        <c:axId val="253270056"/>
      </c:barChart>
      <c:catAx>
        <c:axId val="25327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0056"/>
        <c:crosses val="autoZero"/>
        <c:auto val="1"/>
        <c:lblAlgn val="ctr"/>
        <c:lblOffset val="100"/>
        <c:noMultiLvlLbl val="0"/>
      </c:catAx>
      <c:valAx>
        <c:axId val="253270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37.512042999999998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9864"/>
        <c:axId val="254252416"/>
      </c:barChart>
      <c:catAx>
        <c:axId val="25425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2416"/>
        <c:crosses val="autoZero"/>
        <c:auto val="1"/>
        <c:lblAlgn val="ctr"/>
        <c:lblOffset val="100"/>
        <c:noMultiLvlLbl val="0"/>
      </c:catAx>
      <c:valAx>
        <c:axId val="25425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57.278084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2808"/>
        <c:axId val="255008200"/>
      </c:barChart>
      <c:catAx>
        <c:axId val="25425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8200"/>
        <c:crosses val="autoZero"/>
        <c:auto val="1"/>
        <c:lblAlgn val="ctr"/>
        <c:lblOffset val="100"/>
        <c:noMultiLvlLbl val="0"/>
      </c:catAx>
      <c:valAx>
        <c:axId val="255008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4.3890000000000002</c:v>
                </c:pt>
                <c:pt idx="1">
                  <c:v>12.632999999999999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008592"/>
        <c:axId val="255007024"/>
      </c:barChart>
      <c:catAx>
        <c:axId val="25500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7024"/>
        <c:crosses val="autoZero"/>
        <c:auto val="1"/>
        <c:lblAlgn val="ctr"/>
        <c:lblOffset val="100"/>
        <c:noMultiLvlLbl val="0"/>
      </c:catAx>
      <c:valAx>
        <c:axId val="25500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6.5330142999999996</c:v>
                </c:pt>
                <c:pt idx="1">
                  <c:v>7.0824959999999999</c:v>
                </c:pt>
                <c:pt idx="2">
                  <c:v>9.1545459999999999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362.88339999999999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6632"/>
        <c:axId val="255010160"/>
      </c:barChart>
      <c:catAx>
        <c:axId val="25500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0160"/>
        <c:crosses val="autoZero"/>
        <c:auto val="1"/>
        <c:lblAlgn val="ctr"/>
        <c:lblOffset val="100"/>
        <c:noMultiLvlLbl val="0"/>
      </c:catAx>
      <c:valAx>
        <c:axId val="255010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10.333449999999999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9376"/>
        <c:axId val="255011336"/>
      </c:barChart>
      <c:catAx>
        <c:axId val="25500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1336"/>
        <c:crosses val="autoZero"/>
        <c:auto val="1"/>
        <c:lblAlgn val="ctr"/>
        <c:lblOffset val="100"/>
        <c:noMultiLvlLbl val="0"/>
      </c:catAx>
      <c:valAx>
        <c:axId val="255011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72.853999999999999</c:v>
                </c:pt>
                <c:pt idx="1">
                  <c:v>9.7200000000000006</c:v>
                </c:pt>
                <c:pt idx="2">
                  <c:v>17.427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009768"/>
        <c:axId val="255005848"/>
      </c:barChart>
      <c:catAx>
        <c:axId val="25500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5848"/>
        <c:crosses val="autoZero"/>
        <c:auto val="1"/>
        <c:lblAlgn val="ctr"/>
        <c:lblOffset val="100"/>
        <c:noMultiLvlLbl val="0"/>
      </c:catAx>
      <c:valAx>
        <c:axId val="25500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1254.2427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4672"/>
        <c:axId val="255005456"/>
      </c:barChart>
      <c:catAx>
        <c:axId val="25500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5456"/>
        <c:crosses val="autoZero"/>
        <c:auto val="1"/>
        <c:lblAlgn val="ctr"/>
        <c:lblOffset val="100"/>
        <c:noMultiLvlLbl val="0"/>
      </c:catAx>
      <c:valAx>
        <c:axId val="255005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98.393109999999993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7416"/>
        <c:axId val="255007808"/>
      </c:barChart>
      <c:catAx>
        <c:axId val="25500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7808"/>
        <c:crosses val="autoZero"/>
        <c:auto val="1"/>
        <c:lblAlgn val="ctr"/>
        <c:lblOffset val="100"/>
        <c:noMultiLvlLbl val="0"/>
      </c:catAx>
      <c:valAx>
        <c:axId val="255007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324.04993000000002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3904"/>
        <c:axId val="436663120"/>
      </c:barChart>
      <c:catAx>
        <c:axId val="43666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3120"/>
        <c:crosses val="autoZero"/>
        <c:auto val="1"/>
        <c:lblAlgn val="ctr"/>
        <c:lblOffset val="100"/>
        <c:noMultiLvlLbl val="0"/>
      </c:catAx>
      <c:valAx>
        <c:axId val="43666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1.9847417999999999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4760"/>
        <c:axId val="253275936"/>
      </c:barChart>
      <c:catAx>
        <c:axId val="25327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5936"/>
        <c:crosses val="autoZero"/>
        <c:auto val="1"/>
        <c:lblAlgn val="ctr"/>
        <c:lblOffset val="100"/>
        <c:noMultiLvlLbl val="0"/>
      </c:catAx>
      <c:valAx>
        <c:axId val="25327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2713.8452000000002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1160"/>
        <c:axId val="436661944"/>
      </c:barChart>
      <c:catAx>
        <c:axId val="4366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1944"/>
        <c:crosses val="autoZero"/>
        <c:auto val="1"/>
        <c:lblAlgn val="ctr"/>
        <c:lblOffset val="100"/>
        <c:noMultiLvlLbl val="0"/>
      </c:catAx>
      <c:valAx>
        <c:axId val="43666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8.4960780000000007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7040"/>
        <c:axId val="436665472"/>
      </c:barChart>
      <c:catAx>
        <c:axId val="43666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5472"/>
        <c:crosses val="autoZero"/>
        <c:auto val="1"/>
        <c:lblAlgn val="ctr"/>
        <c:lblOffset val="100"/>
        <c:noMultiLvlLbl val="0"/>
      </c:catAx>
      <c:valAx>
        <c:axId val="43666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1.0727732000000001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2728"/>
        <c:axId val="436664296"/>
      </c:barChart>
      <c:catAx>
        <c:axId val="43666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4296"/>
        <c:crosses val="autoZero"/>
        <c:auto val="1"/>
        <c:lblAlgn val="ctr"/>
        <c:lblOffset val="100"/>
        <c:noMultiLvlLbl val="0"/>
      </c:catAx>
      <c:valAx>
        <c:axId val="43666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112.5801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3584"/>
        <c:axId val="253272800"/>
      </c:barChart>
      <c:catAx>
        <c:axId val="25327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2800"/>
        <c:crosses val="autoZero"/>
        <c:auto val="1"/>
        <c:lblAlgn val="ctr"/>
        <c:lblOffset val="100"/>
        <c:noMultiLvlLbl val="0"/>
      </c:catAx>
      <c:valAx>
        <c:axId val="25327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0.97955729999999996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4368"/>
        <c:axId val="253270448"/>
      </c:barChart>
      <c:catAx>
        <c:axId val="25327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0448"/>
        <c:crosses val="autoZero"/>
        <c:auto val="1"/>
        <c:lblAlgn val="ctr"/>
        <c:lblOffset val="100"/>
        <c:noMultiLvlLbl val="0"/>
      </c:catAx>
      <c:valAx>
        <c:axId val="253270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9.1915639999999996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6328"/>
        <c:axId val="253276720"/>
      </c:barChart>
      <c:catAx>
        <c:axId val="25327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6720"/>
        <c:crosses val="autoZero"/>
        <c:auto val="1"/>
        <c:lblAlgn val="ctr"/>
        <c:lblOffset val="100"/>
        <c:noMultiLvlLbl val="0"/>
      </c:catAx>
      <c:valAx>
        <c:axId val="25327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1.0727732000000001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7112"/>
        <c:axId val="253269664"/>
      </c:barChart>
      <c:catAx>
        <c:axId val="25327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69664"/>
        <c:crosses val="autoZero"/>
        <c:auto val="1"/>
        <c:lblAlgn val="ctr"/>
        <c:lblOffset val="100"/>
        <c:noMultiLvlLbl val="0"/>
      </c:catAx>
      <c:valAx>
        <c:axId val="25326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323.97559999999999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3632"/>
        <c:axId val="253765200"/>
      </c:barChart>
      <c:catAx>
        <c:axId val="25376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200"/>
        <c:crosses val="autoZero"/>
        <c:auto val="1"/>
        <c:lblAlgn val="ctr"/>
        <c:lblOffset val="100"/>
        <c:noMultiLvlLbl val="0"/>
      </c:catAx>
      <c:valAx>
        <c:axId val="25376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3.1556106000000002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4024"/>
        <c:axId val="253765592"/>
      </c:barChart>
      <c:catAx>
        <c:axId val="25376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592"/>
        <c:crosses val="autoZero"/>
        <c:auto val="1"/>
        <c:lblAlgn val="ctr"/>
        <c:lblOffset val="100"/>
        <c:noMultiLvlLbl val="0"/>
      </c:catAx>
      <c:valAx>
        <c:axId val="25376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지성은, ID : H1900590)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17일 16:11:26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55</v>
      </c>
      <c r="B4" s="65"/>
      <c r="C4" s="65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65" t="s">
        <v>199</v>
      </c>
      <c r="O4" s="65"/>
      <c r="P4" s="65"/>
      <c r="Q4" s="65"/>
      <c r="R4" s="65"/>
      <c r="S4" s="65"/>
      <c r="T4" s="46"/>
      <c r="U4" s="65" t="s">
        <v>200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2100</v>
      </c>
      <c r="C6" s="59">
        <f>'DRIs DATA 입력'!C6</f>
        <v>1254.2427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48.293570000000003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15.803875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72.853999999999999</v>
      </c>
      <c r="G8" s="59">
        <f>'DRIs DATA 입력'!G8</f>
        <v>9.7200000000000006</v>
      </c>
      <c r="H8" s="59">
        <f>'DRIs DATA 입력'!H8</f>
        <v>17.427</v>
      </c>
      <c r="I8" s="46"/>
      <c r="J8" s="59" t="s">
        <v>215</v>
      </c>
      <c r="K8" s="59">
        <f>'DRIs DATA 입력'!K8</f>
        <v>4.3890000000000002</v>
      </c>
      <c r="L8" s="59">
        <f>'DRIs DATA 입력'!L8</f>
        <v>12.632999999999999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217</v>
      </c>
      <c r="B14" s="65"/>
      <c r="C14" s="65"/>
      <c r="D14" s="65"/>
      <c r="E14" s="65"/>
      <c r="F14" s="65"/>
      <c r="G14" s="46"/>
      <c r="H14" s="65" t="s">
        <v>218</v>
      </c>
      <c r="I14" s="65"/>
      <c r="J14" s="65"/>
      <c r="K14" s="65"/>
      <c r="L14" s="65"/>
      <c r="M14" s="65"/>
      <c r="N14" s="46"/>
      <c r="O14" s="65" t="s">
        <v>219</v>
      </c>
      <c r="P14" s="65"/>
      <c r="Q14" s="65"/>
      <c r="R14" s="65"/>
      <c r="S14" s="65"/>
      <c r="T14" s="65"/>
      <c r="U14" s="46"/>
      <c r="V14" s="65" t="s">
        <v>220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362.88339999999999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10.333449999999999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1.9847417999999999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112.5801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223</v>
      </c>
      <c r="B24" s="65"/>
      <c r="C24" s="65"/>
      <c r="D24" s="65"/>
      <c r="E24" s="65"/>
      <c r="F24" s="65"/>
      <c r="G24" s="46"/>
      <c r="H24" s="65" t="s">
        <v>224</v>
      </c>
      <c r="I24" s="65"/>
      <c r="J24" s="65"/>
      <c r="K24" s="65"/>
      <c r="L24" s="65"/>
      <c r="M24" s="65"/>
      <c r="N24" s="46"/>
      <c r="O24" s="65" t="s">
        <v>225</v>
      </c>
      <c r="P24" s="65"/>
      <c r="Q24" s="65"/>
      <c r="R24" s="65"/>
      <c r="S24" s="65"/>
      <c r="T24" s="65"/>
      <c r="U24" s="46"/>
      <c r="V24" s="65" t="s">
        <v>226</v>
      </c>
      <c r="W24" s="65"/>
      <c r="X24" s="65"/>
      <c r="Y24" s="65"/>
      <c r="Z24" s="65"/>
      <c r="AA24" s="65"/>
      <c r="AB24" s="46"/>
      <c r="AC24" s="65" t="s">
        <v>227</v>
      </c>
      <c r="AD24" s="65"/>
      <c r="AE24" s="65"/>
      <c r="AF24" s="65"/>
      <c r="AG24" s="65"/>
      <c r="AH24" s="65"/>
      <c r="AI24" s="46"/>
      <c r="AJ24" s="65" t="s">
        <v>228</v>
      </c>
      <c r="AK24" s="65"/>
      <c r="AL24" s="65"/>
      <c r="AM24" s="65"/>
      <c r="AN24" s="65"/>
      <c r="AO24" s="65"/>
      <c r="AP24" s="46"/>
      <c r="AQ24" s="65" t="s">
        <v>229</v>
      </c>
      <c r="AR24" s="65"/>
      <c r="AS24" s="65"/>
      <c r="AT24" s="65"/>
      <c r="AU24" s="65"/>
      <c r="AV24" s="65"/>
      <c r="AW24" s="46"/>
      <c r="AX24" s="65" t="s">
        <v>230</v>
      </c>
      <c r="AY24" s="65"/>
      <c r="AZ24" s="65"/>
      <c r="BA24" s="65"/>
      <c r="BB24" s="65"/>
      <c r="BC24" s="65"/>
      <c r="BD24" s="46"/>
      <c r="BE24" s="65" t="s">
        <v>231</v>
      </c>
      <c r="BF24" s="65"/>
      <c r="BG24" s="65"/>
      <c r="BH24" s="65"/>
      <c r="BI24" s="65"/>
      <c r="BJ24" s="6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98.393109999999993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1.1123430999999999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0.97955729999999996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9.1915639999999996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1.0727732000000001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323.97559999999999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3.1556106000000002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1.8716079999999999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2.5341543999999998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234</v>
      </c>
      <c r="B34" s="65"/>
      <c r="C34" s="65"/>
      <c r="D34" s="65"/>
      <c r="E34" s="65"/>
      <c r="F34" s="65"/>
      <c r="G34" s="46"/>
      <c r="H34" s="65" t="s">
        <v>235</v>
      </c>
      <c r="I34" s="65"/>
      <c r="J34" s="65"/>
      <c r="K34" s="65"/>
      <c r="L34" s="65"/>
      <c r="M34" s="65"/>
      <c r="N34" s="46"/>
      <c r="O34" s="65" t="s">
        <v>236</v>
      </c>
      <c r="P34" s="65"/>
      <c r="Q34" s="65"/>
      <c r="R34" s="65"/>
      <c r="S34" s="65"/>
      <c r="T34" s="65"/>
      <c r="U34" s="46"/>
      <c r="V34" s="65" t="s">
        <v>237</v>
      </c>
      <c r="W34" s="65"/>
      <c r="X34" s="65"/>
      <c r="Y34" s="65"/>
      <c r="Z34" s="65"/>
      <c r="AA34" s="65"/>
      <c r="AB34" s="46"/>
      <c r="AC34" s="65" t="s">
        <v>238</v>
      </c>
      <c r="AD34" s="65"/>
      <c r="AE34" s="65"/>
      <c r="AF34" s="65"/>
      <c r="AG34" s="65"/>
      <c r="AH34" s="65"/>
      <c r="AI34" s="46"/>
      <c r="AJ34" s="65" t="s">
        <v>239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324.04993000000002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774.31209999999999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2713.8452000000002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1878.7668000000001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144.98617999999999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64.304339999999996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241</v>
      </c>
      <c r="B44" s="65"/>
      <c r="C44" s="65"/>
      <c r="D44" s="65"/>
      <c r="E44" s="65"/>
      <c r="F44" s="65"/>
      <c r="G44" s="46"/>
      <c r="H44" s="65" t="s">
        <v>242</v>
      </c>
      <c r="I44" s="65"/>
      <c r="J44" s="65"/>
      <c r="K44" s="65"/>
      <c r="L44" s="65"/>
      <c r="M44" s="65"/>
      <c r="N44" s="46"/>
      <c r="O44" s="65" t="s">
        <v>243</v>
      </c>
      <c r="P44" s="65"/>
      <c r="Q44" s="65"/>
      <c r="R44" s="65"/>
      <c r="S44" s="65"/>
      <c r="T44" s="65"/>
      <c r="U44" s="46"/>
      <c r="V44" s="65" t="s">
        <v>244</v>
      </c>
      <c r="W44" s="65"/>
      <c r="X44" s="65"/>
      <c r="Y44" s="65"/>
      <c r="Z44" s="65"/>
      <c r="AA44" s="65"/>
      <c r="AB44" s="46"/>
      <c r="AC44" s="65" t="s">
        <v>245</v>
      </c>
      <c r="AD44" s="65"/>
      <c r="AE44" s="65"/>
      <c r="AF44" s="65"/>
      <c r="AG44" s="65"/>
      <c r="AH44" s="65"/>
      <c r="AI44" s="46"/>
      <c r="AJ44" s="65" t="s">
        <v>246</v>
      </c>
      <c r="AK44" s="65"/>
      <c r="AL44" s="65"/>
      <c r="AM44" s="65"/>
      <c r="AN44" s="65"/>
      <c r="AO44" s="65"/>
      <c r="AP44" s="46"/>
      <c r="AQ44" s="65" t="s">
        <v>247</v>
      </c>
      <c r="AR44" s="65"/>
      <c r="AS44" s="65"/>
      <c r="AT44" s="65"/>
      <c r="AU44" s="65"/>
      <c r="AV44" s="65"/>
      <c r="AW44" s="46"/>
      <c r="AX44" s="65" t="s">
        <v>248</v>
      </c>
      <c r="AY44" s="65"/>
      <c r="AZ44" s="65"/>
      <c r="BA44" s="65"/>
      <c r="BB44" s="65"/>
      <c r="BC44" s="65"/>
      <c r="BD44" s="46"/>
      <c r="BE44" s="65" t="s">
        <v>249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8.4960780000000007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7.1304480000000003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660.03674000000001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4.1181824999999998E-2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2.2129349999999999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37.512042999999998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57.278084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55</v>
      </c>
      <c r="B4" s="65"/>
      <c r="C4" s="65"/>
      <c r="D4" s="158"/>
      <c r="E4" s="67" t="s">
        <v>197</v>
      </c>
      <c r="F4" s="68"/>
      <c r="G4" s="68"/>
      <c r="H4" s="69"/>
      <c r="I4" s="158"/>
      <c r="J4" s="67" t="s">
        <v>198</v>
      </c>
      <c r="K4" s="68"/>
      <c r="L4" s="69"/>
      <c r="M4" s="158"/>
      <c r="N4" s="65" t="s">
        <v>199</v>
      </c>
      <c r="O4" s="65"/>
      <c r="P4" s="65"/>
      <c r="Q4" s="65"/>
      <c r="R4" s="65"/>
      <c r="S4" s="65"/>
      <c r="T4" s="158"/>
      <c r="U4" s="65" t="s">
        <v>200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201</v>
      </c>
      <c r="C5" s="160" t="s">
        <v>202</v>
      </c>
      <c r="D5" s="158"/>
      <c r="E5" s="160"/>
      <c r="F5" s="160" t="s">
        <v>203</v>
      </c>
      <c r="G5" s="160" t="s">
        <v>204</v>
      </c>
      <c r="H5" s="160" t="s">
        <v>199</v>
      </c>
      <c r="I5" s="158"/>
      <c r="J5" s="160"/>
      <c r="K5" s="160" t="s">
        <v>205</v>
      </c>
      <c r="L5" s="160" t="s">
        <v>206</v>
      </c>
      <c r="M5" s="158"/>
      <c r="N5" s="160"/>
      <c r="O5" s="160" t="s">
        <v>207</v>
      </c>
      <c r="P5" s="160" t="s">
        <v>208</v>
      </c>
      <c r="Q5" s="160" t="s">
        <v>209</v>
      </c>
      <c r="R5" s="160" t="s">
        <v>210</v>
      </c>
      <c r="S5" s="160" t="s">
        <v>202</v>
      </c>
      <c r="T5" s="158"/>
      <c r="U5" s="160"/>
      <c r="V5" s="160" t="s">
        <v>207</v>
      </c>
      <c r="W5" s="160" t="s">
        <v>208</v>
      </c>
      <c r="X5" s="160" t="s">
        <v>209</v>
      </c>
      <c r="Y5" s="160" t="s">
        <v>210</v>
      </c>
      <c r="Z5" s="160" t="s">
        <v>202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55</v>
      </c>
      <c r="B6" s="160">
        <v>2100</v>
      </c>
      <c r="C6" s="160">
        <v>1254.2427</v>
      </c>
      <c r="D6" s="158"/>
      <c r="E6" s="160" t="s">
        <v>211</v>
      </c>
      <c r="F6" s="160">
        <v>55</v>
      </c>
      <c r="G6" s="160">
        <v>15</v>
      </c>
      <c r="H6" s="160">
        <v>7</v>
      </c>
      <c r="I6" s="158"/>
      <c r="J6" s="160" t="s">
        <v>211</v>
      </c>
      <c r="K6" s="160">
        <v>0.1</v>
      </c>
      <c r="L6" s="160">
        <v>4</v>
      </c>
      <c r="M6" s="158"/>
      <c r="N6" s="160" t="s">
        <v>212</v>
      </c>
      <c r="O6" s="160">
        <v>45</v>
      </c>
      <c r="P6" s="160">
        <v>55</v>
      </c>
      <c r="Q6" s="160">
        <v>0</v>
      </c>
      <c r="R6" s="160">
        <v>0</v>
      </c>
      <c r="S6" s="160">
        <v>48.293570000000003</v>
      </c>
      <c r="T6" s="158"/>
      <c r="U6" s="160" t="s">
        <v>213</v>
      </c>
      <c r="V6" s="160">
        <v>0</v>
      </c>
      <c r="W6" s="160">
        <v>0</v>
      </c>
      <c r="X6" s="160">
        <v>20</v>
      </c>
      <c r="Y6" s="160">
        <v>0</v>
      </c>
      <c r="Z6" s="160">
        <v>15.803875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214</v>
      </c>
      <c r="F7" s="160">
        <v>65</v>
      </c>
      <c r="G7" s="160">
        <v>30</v>
      </c>
      <c r="H7" s="160">
        <v>20</v>
      </c>
      <c r="I7" s="158"/>
      <c r="J7" s="160" t="s">
        <v>214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215</v>
      </c>
      <c r="F8" s="160">
        <v>72.853999999999999</v>
      </c>
      <c r="G8" s="160">
        <v>9.7200000000000006</v>
      </c>
      <c r="H8" s="160">
        <v>17.427</v>
      </c>
      <c r="I8" s="158"/>
      <c r="J8" s="160" t="s">
        <v>215</v>
      </c>
      <c r="K8" s="160">
        <v>4.3890000000000002</v>
      </c>
      <c r="L8" s="160">
        <v>12.632999999999999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217</v>
      </c>
      <c r="B14" s="65"/>
      <c r="C14" s="65"/>
      <c r="D14" s="65"/>
      <c r="E14" s="65"/>
      <c r="F14" s="65"/>
      <c r="G14" s="158"/>
      <c r="H14" s="65" t="s">
        <v>218</v>
      </c>
      <c r="I14" s="65"/>
      <c r="J14" s="65"/>
      <c r="K14" s="65"/>
      <c r="L14" s="65"/>
      <c r="M14" s="65"/>
      <c r="N14" s="158"/>
      <c r="O14" s="65" t="s">
        <v>219</v>
      </c>
      <c r="P14" s="65"/>
      <c r="Q14" s="65"/>
      <c r="R14" s="65"/>
      <c r="S14" s="65"/>
      <c r="T14" s="65"/>
      <c r="U14" s="158"/>
      <c r="V14" s="65" t="s">
        <v>220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207</v>
      </c>
      <c r="C15" s="160" t="s">
        <v>208</v>
      </c>
      <c r="D15" s="160" t="s">
        <v>209</v>
      </c>
      <c r="E15" s="160" t="s">
        <v>210</v>
      </c>
      <c r="F15" s="160" t="s">
        <v>202</v>
      </c>
      <c r="G15" s="158"/>
      <c r="H15" s="160"/>
      <c r="I15" s="160" t="s">
        <v>207</v>
      </c>
      <c r="J15" s="160" t="s">
        <v>208</v>
      </c>
      <c r="K15" s="160" t="s">
        <v>209</v>
      </c>
      <c r="L15" s="160" t="s">
        <v>210</v>
      </c>
      <c r="M15" s="160" t="s">
        <v>202</v>
      </c>
      <c r="N15" s="158"/>
      <c r="O15" s="160"/>
      <c r="P15" s="160" t="s">
        <v>207</v>
      </c>
      <c r="Q15" s="160" t="s">
        <v>208</v>
      </c>
      <c r="R15" s="160" t="s">
        <v>209</v>
      </c>
      <c r="S15" s="160" t="s">
        <v>210</v>
      </c>
      <c r="T15" s="160" t="s">
        <v>202</v>
      </c>
      <c r="U15" s="158"/>
      <c r="V15" s="160"/>
      <c r="W15" s="160" t="s">
        <v>207</v>
      </c>
      <c r="X15" s="160" t="s">
        <v>208</v>
      </c>
      <c r="Y15" s="160" t="s">
        <v>209</v>
      </c>
      <c r="Z15" s="160" t="s">
        <v>210</v>
      </c>
      <c r="AA15" s="160" t="s">
        <v>202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221</v>
      </c>
      <c r="B16" s="160">
        <v>460</v>
      </c>
      <c r="C16" s="160">
        <v>650</v>
      </c>
      <c r="D16" s="160">
        <v>0</v>
      </c>
      <c r="E16" s="160">
        <v>2300</v>
      </c>
      <c r="F16" s="160">
        <v>362.88339999999999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10.333449999999999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1.9847417999999999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112.5801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223</v>
      </c>
      <c r="B24" s="65"/>
      <c r="C24" s="65"/>
      <c r="D24" s="65"/>
      <c r="E24" s="65"/>
      <c r="F24" s="65"/>
      <c r="G24" s="158"/>
      <c r="H24" s="65" t="s">
        <v>224</v>
      </c>
      <c r="I24" s="65"/>
      <c r="J24" s="65"/>
      <c r="K24" s="65"/>
      <c r="L24" s="65"/>
      <c r="M24" s="65"/>
      <c r="N24" s="158"/>
      <c r="O24" s="65" t="s">
        <v>225</v>
      </c>
      <c r="P24" s="65"/>
      <c r="Q24" s="65"/>
      <c r="R24" s="65"/>
      <c r="S24" s="65"/>
      <c r="T24" s="65"/>
      <c r="U24" s="158"/>
      <c r="V24" s="65" t="s">
        <v>226</v>
      </c>
      <c r="W24" s="65"/>
      <c r="X24" s="65"/>
      <c r="Y24" s="65"/>
      <c r="Z24" s="65"/>
      <c r="AA24" s="65"/>
      <c r="AB24" s="158"/>
      <c r="AC24" s="65" t="s">
        <v>227</v>
      </c>
      <c r="AD24" s="65"/>
      <c r="AE24" s="65"/>
      <c r="AF24" s="65"/>
      <c r="AG24" s="65"/>
      <c r="AH24" s="65"/>
      <c r="AI24" s="158"/>
      <c r="AJ24" s="65" t="s">
        <v>228</v>
      </c>
      <c r="AK24" s="65"/>
      <c r="AL24" s="65"/>
      <c r="AM24" s="65"/>
      <c r="AN24" s="65"/>
      <c r="AO24" s="65"/>
      <c r="AP24" s="158"/>
      <c r="AQ24" s="65" t="s">
        <v>229</v>
      </c>
      <c r="AR24" s="65"/>
      <c r="AS24" s="65"/>
      <c r="AT24" s="65"/>
      <c r="AU24" s="65"/>
      <c r="AV24" s="65"/>
      <c r="AW24" s="158"/>
      <c r="AX24" s="65" t="s">
        <v>230</v>
      </c>
      <c r="AY24" s="65"/>
      <c r="AZ24" s="65"/>
      <c r="BA24" s="65"/>
      <c r="BB24" s="65"/>
      <c r="BC24" s="65"/>
      <c r="BD24" s="158"/>
      <c r="BE24" s="65" t="s">
        <v>231</v>
      </c>
      <c r="BF24" s="65"/>
      <c r="BG24" s="65"/>
      <c r="BH24" s="65"/>
      <c r="BI24" s="65"/>
      <c r="BJ24" s="65"/>
    </row>
    <row r="25" spans="1:62">
      <c r="A25" s="160"/>
      <c r="B25" s="160" t="s">
        <v>207</v>
      </c>
      <c r="C25" s="160" t="s">
        <v>208</v>
      </c>
      <c r="D25" s="160" t="s">
        <v>209</v>
      </c>
      <c r="E25" s="160" t="s">
        <v>210</v>
      </c>
      <c r="F25" s="160" t="s">
        <v>202</v>
      </c>
      <c r="G25" s="158"/>
      <c r="H25" s="160"/>
      <c r="I25" s="160" t="s">
        <v>207</v>
      </c>
      <c r="J25" s="160" t="s">
        <v>208</v>
      </c>
      <c r="K25" s="160" t="s">
        <v>209</v>
      </c>
      <c r="L25" s="160" t="s">
        <v>210</v>
      </c>
      <c r="M25" s="160" t="s">
        <v>202</v>
      </c>
      <c r="N25" s="158"/>
      <c r="O25" s="160"/>
      <c r="P25" s="160" t="s">
        <v>207</v>
      </c>
      <c r="Q25" s="160" t="s">
        <v>208</v>
      </c>
      <c r="R25" s="160" t="s">
        <v>209</v>
      </c>
      <c r="S25" s="160" t="s">
        <v>210</v>
      </c>
      <c r="T25" s="160" t="s">
        <v>202</v>
      </c>
      <c r="U25" s="158"/>
      <c r="V25" s="160"/>
      <c r="W25" s="160" t="s">
        <v>207</v>
      </c>
      <c r="X25" s="160" t="s">
        <v>208</v>
      </c>
      <c r="Y25" s="160" t="s">
        <v>209</v>
      </c>
      <c r="Z25" s="160" t="s">
        <v>210</v>
      </c>
      <c r="AA25" s="160" t="s">
        <v>202</v>
      </c>
      <c r="AB25" s="158"/>
      <c r="AC25" s="160"/>
      <c r="AD25" s="160" t="s">
        <v>207</v>
      </c>
      <c r="AE25" s="160" t="s">
        <v>208</v>
      </c>
      <c r="AF25" s="160" t="s">
        <v>209</v>
      </c>
      <c r="AG25" s="160" t="s">
        <v>210</v>
      </c>
      <c r="AH25" s="160" t="s">
        <v>202</v>
      </c>
      <c r="AI25" s="158"/>
      <c r="AJ25" s="160"/>
      <c r="AK25" s="160" t="s">
        <v>207</v>
      </c>
      <c r="AL25" s="160" t="s">
        <v>208</v>
      </c>
      <c r="AM25" s="160" t="s">
        <v>209</v>
      </c>
      <c r="AN25" s="160" t="s">
        <v>210</v>
      </c>
      <c r="AO25" s="160" t="s">
        <v>202</v>
      </c>
      <c r="AP25" s="158"/>
      <c r="AQ25" s="160"/>
      <c r="AR25" s="160" t="s">
        <v>207</v>
      </c>
      <c r="AS25" s="160" t="s">
        <v>208</v>
      </c>
      <c r="AT25" s="160" t="s">
        <v>209</v>
      </c>
      <c r="AU25" s="160" t="s">
        <v>210</v>
      </c>
      <c r="AV25" s="160" t="s">
        <v>202</v>
      </c>
      <c r="AW25" s="158"/>
      <c r="AX25" s="160"/>
      <c r="AY25" s="160" t="s">
        <v>207</v>
      </c>
      <c r="AZ25" s="160" t="s">
        <v>208</v>
      </c>
      <c r="BA25" s="160" t="s">
        <v>209</v>
      </c>
      <c r="BB25" s="160" t="s">
        <v>210</v>
      </c>
      <c r="BC25" s="160" t="s">
        <v>202</v>
      </c>
      <c r="BD25" s="158"/>
      <c r="BE25" s="160"/>
      <c r="BF25" s="160" t="s">
        <v>207</v>
      </c>
      <c r="BG25" s="160" t="s">
        <v>208</v>
      </c>
      <c r="BH25" s="160" t="s">
        <v>209</v>
      </c>
      <c r="BI25" s="160" t="s">
        <v>210</v>
      </c>
      <c r="BJ25" s="160" t="s">
        <v>202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98.393109999999993</v>
      </c>
      <c r="G26" s="158"/>
      <c r="H26" s="160" t="s">
        <v>9</v>
      </c>
      <c r="I26" s="160">
        <v>0.9</v>
      </c>
      <c r="J26" s="160">
        <v>1.1000000000000001</v>
      </c>
      <c r="K26" s="160">
        <v>0</v>
      </c>
      <c r="L26" s="160">
        <v>0</v>
      </c>
      <c r="M26" s="160">
        <v>1.1123430999999999</v>
      </c>
      <c r="N26" s="158"/>
      <c r="O26" s="160" t="s">
        <v>10</v>
      </c>
      <c r="P26" s="160">
        <v>1</v>
      </c>
      <c r="Q26" s="160">
        <v>1.2</v>
      </c>
      <c r="R26" s="160">
        <v>0</v>
      </c>
      <c r="S26" s="160">
        <v>0</v>
      </c>
      <c r="T26" s="160">
        <v>0.97955729999999996</v>
      </c>
      <c r="U26" s="158"/>
      <c r="V26" s="160" t="s">
        <v>11</v>
      </c>
      <c r="W26" s="160">
        <v>11</v>
      </c>
      <c r="X26" s="160">
        <v>14</v>
      </c>
      <c r="Y26" s="160">
        <v>0</v>
      </c>
      <c r="Z26" s="160">
        <v>35</v>
      </c>
      <c r="AA26" s="160">
        <v>9.1915639999999996</v>
      </c>
      <c r="AB26" s="158"/>
      <c r="AC26" s="160" t="s">
        <v>12</v>
      </c>
      <c r="AD26" s="160">
        <v>1.2</v>
      </c>
      <c r="AE26" s="160">
        <v>1.4</v>
      </c>
      <c r="AF26" s="160">
        <v>0</v>
      </c>
      <c r="AG26" s="160">
        <v>100</v>
      </c>
      <c r="AH26" s="160">
        <v>1.0727732000000001</v>
      </c>
      <c r="AI26" s="158"/>
      <c r="AJ26" s="160" t="s">
        <v>232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323.97559999999999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3.1556106000000002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1.8716079999999999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2.5341543999999998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5" t="s">
        <v>234</v>
      </c>
      <c r="B34" s="65"/>
      <c r="C34" s="65"/>
      <c r="D34" s="65"/>
      <c r="E34" s="65"/>
      <c r="F34" s="65"/>
      <c r="G34" s="158"/>
      <c r="H34" s="65" t="s">
        <v>235</v>
      </c>
      <c r="I34" s="65"/>
      <c r="J34" s="65"/>
      <c r="K34" s="65"/>
      <c r="L34" s="65"/>
      <c r="M34" s="65"/>
      <c r="N34" s="158"/>
      <c r="O34" s="65" t="s">
        <v>236</v>
      </c>
      <c r="P34" s="65"/>
      <c r="Q34" s="65"/>
      <c r="R34" s="65"/>
      <c r="S34" s="65"/>
      <c r="T34" s="65"/>
      <c r="U34" s="158"/>
      <c r="V34" s="65" t="s">
        <v>237</v>
      </c>
      <c r="W34" s="65"/>
      <c r="X34" s="65"/>
      <c r="Y34" s="65"/>
      <c r="Z34" s="65"/>
      <c r="AA34" s="65"/>
      <c r="AB34" s="158"/>
      <c r="AC34" s="65" t="s">
        <v>238</v>
      </c>
      <c r="AD34" s="65"/>
      <c r="AE34" s="65"/>
      <c r="AF34" s="65"/>
      <c r="AG34" s="65"/>
      <c r="AH34" s="65"/>
      <c r="AI34" s="158"/>
      <c r="AJ34" s="65" t="s">
        <v>239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207</v>
      </c>
      <c r="C35" s="160" t="s">
        <v>208</v>
      </c>
      <c r="D35" s="160" t="s">
        <v>209</v>
      </c>
      <c r="E35" s="160" t="s">
        <v>210</v>
      </c>
      <c r="F35" s="160" t="s">
        <v>202</v>
      </c>
      <c r="G35" s="158"/>
      <c r="H35" s="160"/>
      <c r="I35" s="160" t="s">
        <v>207</v>
      </c>
      <c r="J35" s="160" t="s">
        <v>208</v>
      </c>
      <c r="K35" s="160" t="s">
        <v>209</v>
      </c>
      <c r="L35" s="160" t="s">
        <v>210</v>
      </c>
      <c r="M35" s="160" t="s">
        <v>202</v>
      </c>
      <c r="N35" s="158"/>
      <c r="O35" s="160"/>
      <c r="P35" s="160" t="s">
        <v>207</v>
      </c>
      <c r="Q35" s="160" t="s">
        <v>208</v>
      </c>
      <c r="R35" s="160" t="s">
        <v>209</v>
      </c>
      <c r="S35" s="160" t="s">
        <v>210</v>
      </c>
      <c r="T35" s="160" t="s">
        <v>202</v>
      </c>
      <c r="U35" s="158"/>
      <c r="V35" s="160"/>
      <c r="W35" s="160" t="s">
        <v>207</v>
      </c>
      <c r="X35" s="160" t="s">
        <v>208</v>
      </c>
      <c r="Y35" s="160" t="s">
        <v>209</v>
      </c>
      <c r="Z35" s="160" t="s">
        <v>210</v>
      </c>
      <c r="AA35" s="160" t="s">
        <v>202</v>
      </c>
      <c r="AB35" s="158"/>
      <c r="AC35" s="160"/>
      <c r="AD35" s="160" t="s">
        <v>207</v>
      </c>
      <c r="AE35" s="160" t="s">
        <v>208</v>
      </c>
      <c r="AF35" s="160" t="s">
        <v>209</v>
      </c>
      <c r="AG35" s="160" t="s">
        <v>210</v>
      </c>
      <c r="AH35" s="160" t="s">
        <v>202</v>
      </c>
      <c r="AI35" s="158"/>
      <c r="AJ35" s="160"/>
      <c r="AK35" s="160" t="s">
        <v>207</v>
      </c>
      <c r="AL35" s="160" t="s">
        <v>208</v>
      </c>
      <c r="AM35" s="160" t="s">
        <v>209</v>
      </c>
      <c r="AN35" s="160" t="s">
        <v>210</v>
      </c>
      <c r="AO35" s="160" t="s">
        <v>202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530</v>
      </c>
      <c r="C36" s="160">
        <v>700</v>
      </c>
      <c r="D36" s="160">
        <v>0</v>
      </c>
      <c r="E36" s="160">
        <v>2500</v>
      </c>
      <c r="F36" s="160">
        <v>324.04993000000002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774.31209999999999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2713.8452000000002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1878.7668000000001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144.98617999999999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64.304339999999996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241</v>
      </c>
      <c r="B44" s="65"/>
      <c r="C44" s="65"/>
      <c r="D44" s="65"/>
      <c r="E44" s="65"/>
      <c r="F44" s="65"/>
      <c r="G44" s="158"/>
      <c r="H44" s="65" t="s">
        <v>242</v>
      </c>
      <c r="I44" s="65"/>
      <c r="J44" s="65"/>
      <c r="K44" s="65"/>
      <c r="L44" s="65"/>
      <c r="M44" s="65"/>
      <c r="N44" s="158"/>
      <c r="O44" s="65" t="s">
        <v>243</v>
      </c>
      <c r="P44" s="65"/>
      <c r="Q44" s="65"/>
      <c r="R44" s="65"/>
      <c r="S44" s="65"/>
      <c r="T44" s="65"/>
      <c r="U44" s="158"/>
      <c r="V44" s="65" t="s">
        <v>244</v>
      </c>
      <c r="W44" s="65"/>
      <c r="X44" s="65"/>
      <c r="Y44" s="65"/>
      <c r="Z44" s="65"/>
      <c r="AA44" s="65"/>
      <c r="AB44" s="158"/>
      <c r="AC44" s="65" t="s">
        <v>245</v>
      </c>
      <c r="AD44" s="65"/>
      <c r="AE44" s="65"/>
      <c r="AF44" s="65"/>
      <c r="AG44" s="65"/>
      <c r="AH44" s="65"/>
      <c r="AI44" s="158"/>
      <c r="AJ44" s="65" t="s">
        <v>246</v>
      </c>
      <c r="AK44" s="65"/>
      <c r="AL44" s="65"/>
      <c r="AM44" s="65"/>
      <c r="AN44" s="65"/>
      <c r="AO44" s="65"/>
      <c r="AP44" s="158"/>
      <c r="AQ44" s="65" t="s">
        <v>247</v>
      </c>
      <c r="AR44" s="65"/>
      <c r="AS44" s="65"/>
      <c r="AT44" s="65"/>
      <c r="AU44" s="65"/>
      <c r="AV44" s="65"/>
      <c r="AW44" s="158"/>
      <c r="AX44" s="65" t="s">
        <v>248</v>
      </c>
      <c r="AY44" s="65"/>
      <c r="AZ44" s="65"/>
      <c r="BA44" s="65"/>
      <c r="BB44" s="65"/>
      <c r="BC44" s="65"/>
      <c r="BD44" s="158"/>
      <c r="BE44" s="65" t="s">
        <v>249</v>
      </c>
      <c r="BF44" s="65"/>
      <c r="BG44" s="65"/>
      <c r="BH44" s="65"/>
      <c r="BI44" s="65"/>
      <c r="BJ44" s="65"/>
    </row>
    <row r="45" spans="1:68">
      <c r="A45" s="160"/>
      <c r="B45" s="160" t="s">
        <v>207</v>
      </c>
      <c r="C45" s="160" t="s">
        <v>208</v>
      </c>
      <c r="D45" s="160" t="s">
        <v>209</v>
      </c>
      <c r="E45" s="160" t="s">
        <v>210</v>
      </c>
      <c r="F45" s="160" t="s">
        <v>202</v>
      </c>
      <c r="G45" s="158"/>
      <c r="H45" s="160"/>
      <c r="I45" s="160" t="s">
        <v>207</v>
      </c>
      <c r="J45" s="160" t="s">
        <v>208</v>
      </c>
      <c r="K45" s="160" t="s">
        <v>209</v>
      </c>
      <c r="L45" s="160" t="s">
        <v>210</v>
      </c>
      <c r="M45" s="160" t="s">
        <v>202</v>
      </c>
      <c r="N45" s="158"/>
      <c r="O45" s="160"/>
      <c r="P45" s="160" t="s">
        <v>207</v>
      </c>
      <c r="Q45" s="160" t="s">
        <v>208</v>
      </c>
      <c r="R45" s="160" t="s">
        <v>209</v>
      </c>
      <c r="S45" s="160" t="s">
        <v>210</v>
      </c>
      <c r="T45" s="160" t="s">
        <v>202</v>
      </c>
      <c r="U45" s="158"/>
      <c r="V45" s="160"/>
      <c r="W45" s="160" t="s">
        <v>207</v>
      </c>
      <c r="X45" s="160" t="s">
        <v>208</v>
      </c>
      <c r="Y45" s="160" t="s">
        <v>209</v>
      </c>
      <c r="Z45" s="160" t="s">
        <v>210</v>
      </c>
      <c r="AA45" s="160" t="s">
        <v>202</v>
      </c>
      <c r="AB45" s="158"/>
      <c r="AC45" s="160"/>
      <c r="AD45" s="160" t="s">
        <v>207</v>
      </c>
      <c r="AE45" s="160" t="s">
        <v>208</v>
      </c>
      <c r="AF45" s="160" t="s">
        <v>209</v>
      </c>
      <c r="AG45" s="160" t="s">
        <v>210</v>
      </c>
      <c r="AH45" s="160" t="s">
        <v>202</v>
      </c>
      <c r="AI45" s="158"/>
      <c r="AJ45" s="160"/>
      <c r="AK45" s="160" t="s">
        <v>207</v>
      </c>
      <c r="AL45" s="160" t="s">
        <v>208</v>
      </c>
      <c r="AM45" s="160" t="s">
        <v>209</v>
      </c>
      <c r="AN45" s="160" t="s">
        <v>210</v>
      </c>
      <c r="AO45" s="160" t="s">
        <v>202</v>
      </c>
      <c r="AP45" s="158"/>
      <c r="AQ45" s="160"/>
      <c r="AR45" s="160" t="s">
        <v>207</v>
      </c>
      <c r="AS45" s="160" t="s">
        <v>208</v>
      </c>
      <c r="AT45" s="160" t="s">
        <v>209</v>
      </c>
      <c r="AU45" s="160" t="s">
        <v>210</v>
      </c>
      <c r="AV45" s="160" t="s">
        <v>202</v>
      </c>
      <c r="AW45" s="158"/>
      <c r="AX45" s="160"/>
      <c r="AY45" s="160" t="s">
        <v>207</v>
      </c>
      <c r="AZ45" s="160" t="s">
        <v>208</v>
      </c>
      <c r="BA45" s="160" t="s">
        <v>209</v>
      </c>
      <c r="BB45" s="160" t="s">
        <v>210</v>
      </c>
      <c r="BC45" s="160" t="s">
        <v>202</v>
      </c>
      <c r="BD45" s="158"/>
      <c r="BE45" s="160"/>
      <c r="BF45" s="160" t="s">
        <v>207</v>
      </c>
      <c r="BG45" s="160" t="s">
        <v>208</v>
      </c>
      <c r="BH45" s="160" t="s">
        <v>209</v>
      </c>
      <c r="BI45" s="160" t="s">
        <v>210</v>
      </c>
      <c r="BJ45" s="160" t="s">
        <v>202</v>
      </c>
    </row>
    <row r="46" spans="1:68">
      <c r="A46" s="160" t="s">
        <v>23</v>
      </c>
      <c r="B46" s="160">
        <v>11</v>
      </c>
      <c r="C46" s="160">
        <v>14</v>
      </c>
      <c r="D46" s="160">
        <v>0</v>
      </c>
      <c r="E46" s="160">
        <v>45</v>
      </c>
      <c r="F46" s="160">
        <v>8.4960780000000007</v>
      </c>
      <c r="G46" s="158"/>
      <c r="H46" s="160" t="s">
        <v>24</v>
      </c>
      <c r="I46" s="160">
        <v>7</v>
      </c>
      <c r="J46" s="160">
        <v>8</v>
      </c>
      <c r="K46" s="160">
        <v>0</v>
      </c>
      <c r="L46" s="160">
        <v>35</v>
      </c>
      <c r="M46" s="160">
        <v>7.1304480000000003</v>
      </c>
      <c r="N46" s="158"/>
      <c r="O46" s="160" t="s">
        <v>250</v>
      </c>
      <c r="P46" s="160">
        <v>600</v>
      </c>
      <c r="Q46" s="160">
        <v>800</v>
      </c>
      <c r="R46" s="160">
        <v>0</v>
      </c>
      <c r="S46" s="160">
        <v>10000</v>
      </c>
      <c r="T46" s="160">
        <v>660.03674000000001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4.1181824999999998E-2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2.2129349999999999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37.512042999999998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57.278084</v>
      </c>
      <c r="AW46" s="158"/>
      <c r="AX46" s="160" t="s">
        <v>251</v>
      </c>
      <c r="AY46" s="160"/>
      <c r="AZ46" s="160"/>
      <c r="BA46" s="160"/>
      <c r="BB46" s="160"/>
      <c r="BC46" s="160"/>
      <c r="BD46" s="158"/>
      <c r="BE46" s="160" t="s">
        <v>252</v>
      </c>
      <c r="BF46" s="160"/>
      <c r="BG46" s="160"/>
      <c r="BH46" s="160"/>
      <c r="BI46" s="160"/>
      <c r="BJ46" s="160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3:Z3"/>
    <mergeCell ref="U4:Z4"/>
    <mergeCell ref="A4:C4"/>
    <mergeCell ref="E4:H4"/>
    <mergeCell ref="N4:S4"/>
    <mergeCell ref="J4:L4"/>
    <mergeCell ref="AJ34:AO34"/>
    <mergeCell ref="AX44:BC44"/>
    <mergeCell ref="A43:BJ43"/>
    <mergeCell ref="BE44:BJ44"/>
    <mergeCell ref="AQ44:AV44"/>
    <mergeCell ref="A23:BJ23"/>
    <mergeCell ref="A14:F14"/>
    <mergeCell ref="H14:M14"/>
    <mergeCell ref="O14:T14"/>
    <mergeCell ref="V14:AA14"/>
    <mergeCell ref="A13:AA13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20</v>
      </c>
      <c r="E2" s="62">
        <v>1254.2427</v>
      </c>
      <c r="F2" s="62">
        <v>201.89595</v>
      </c>
      <c r="G2" s="62">
        <v>26.935692</v>
      </c>
      <c r="H2" s="62">
        <v>16.082972000000002</v>
      </c>
      <c r="I2" s="62">
        <v>10.852721000000001</v>
      </c>
      <c r="J2" s="62">
        <v>48.293570000000003</v>
      </c>
      <c r="K2" s="62">
        <v>23.605689999999999</v>
      </c>
      <c r="L2" s="62">
        <v>24.687882999999999</v>
      </c>
      <c r="M2" s="62">
        <v>15.803875</v>
      </c>
      <c r="N2" s="62">
        <v>1.8128195</v>
      </c>
      <c r="O2" s="62">
        <v>9.1894679999999997</v>
      </c>
      <c r="P2" s="62">
        <v>589.37445000000002</v>
      </c>
      <c r="Q2" s="62">
        <v>13.345863</v>
      </c>
      <c r="R2" s="62">
        <v>362.88339999999999</v>
      </c>
      <c r="S2" s="62">
        <v>89.610855000000001</v>
      </c>
      <c r="T2" s="62">
        <v>3279.2692999999999</v>
      </c>
      <c r="U2" s="62">
        <v>1.9847417999999999</v>
      </c>
      <c r="V2" s="62">
        <v>10.333449999999999</v>
      </c>
      <c r="W2" s="62">
        <v>112.5801</v>
      </c>
      <c r="X2" s="62">
        <v>98.393109999999993</v>
      </c>
      <c r="Y2" s="62">
        <v>1.1123430999999999</v>
      </c>
      <c r="Z2" s="62">
        <v>0.97955729999999996</v>
      </c>
      <c r="AA2" s="62">
        <v>9.1915639999999996</v>
      </c>
      <c r="AB2" s="62">
        <v>1.0727732000000001</v>
      </c>
      <c r="AC2" s="62">
        <v>323.97559999999999</v>
      </c>
      <c r="AD2" s="62">
        <v>3.1556106000000002</v>
      </c>
      <c r="AE2" s="62">
        <v>1.8716079999999999</v>
      </c>
      <c r="AF2" s="62">
        <v>2.5341543999999998</v>
      </c>
      <c r="AG2" s="62">
        <v>324.04993000000002</v>
      </c>
      <c r="AH2" s="62">
        <v>144.35140000000001</v>
      </c>
      <c r="AI2" s="62">
        <v>179.69855000000001</v>
      </c>
      <c r="AJ2" s="62">
        <v>774.31209999999999</v>
      </c>
      <c r="AK2" s="62">
        <v>2713.8452000000002</v>
      </c>
      <c r="AL2" s="62">
        <v>144.98617999999999</v>
      </c>
      <c r="AM2" s="62">
        <v>1878.7668000000001</v>
      </c>
      <c r="AN2" s="62">
        <v>64.304339999999996</v>
      </c>
      <c r="AO2" s="62">
        <v>8.4960780000000007</v>
      </c>
      <c r="AP2" s="62">
        <v>6.3359990000000002</v>
      </c>
      <c r="AQ2" s="62">
        <v>2.1600785</v>
      </c>
      <c r="AR2" s="62">
        <v>7.1304480000000003</v>
      </c>
      <c r="AS2" s="62">
        <v>660.03674000000001</v>
      </c>
      <c r="AT2" s="62">
        <v>4.1181824999999998E-2</v>
      </c>
      <c r="AU2" s="62">
        <v>2.2129349999999999</v>
      </c>
      <c r="AV2" s="62">
        <v>37.512042999999998</v>
      </c>
      <c r="AW2" s="62">
        <v>57.278084</v>
      </c>
      <c r="AX2" s="62">
        <v>4.3897699999999998E-2</v>
      </c>
      <c r="AY2" s="62">
        <v>0.71899365999999998</v>
      </c>
      <c r="AZ2" s="62">
        <v>238.30779999999999</v>
      </c>
      <c r="BA2" s="62">
        <v>22.784700000000001</v>
      </c>
      <c r="BB2" s="62">
        <v>6.5330142999999996</v>
      </c>
      <c r="BC2" s="62">
        <v>7.0824959999999999</v>
      </c>
      <c r="BD2" s="62">
        <v>9.1545459999999999</v>
      </c>
      <c r="BE2" s="62">
        <v>0.59753716000000001</v>
      </c>
      <c r="BF2" s="62">
        <v>4.0618752999999996</v>
      </c>
      <c r="BG2" s="62">
        <v>2.7754896000000001E-3</v>
      </c>
      <c r="BH2" s="62">
        <v>2.9062299E-2</v>
      </c>
      <c r="BI2" s="62">
        <v>2.2115915999999999E-2</v>
      </c>
      <c r="BJ2" s="62">
        <v>7.6290520000000001E-2</v>
      </c>
      <c r="BK2" s="62">
        <v>2.1349920000000001E-4</v>
      </c>
      <c r="BL2" s="62">
        <v>0.17702793999999999</v>
      </c>
      <c r="BM2" s="62">
        <v>1.4842119</v>
      </c>
      <c r="BN2" s="62">
        <v>0.45474959999999998</v>
      </c>
      <c r="BO2" s="62">
        <v>27.714561</v>
      </c>
      <c r="BP2" s="62">
        <v>3.9725757000000002</v>
      </c>
      <c r="BQ2" s="62">
        <v>8.8862900000000007</v>
      </c>
      <c r="BR2" s="62">
        <v>33.582541999999997</v>
      </c>
      <c r="BS2" s="62">
        <v>16.876232000000002</v>
      </c>
      <c r="BT2" s="62">
        <v>5.0410440000000003</v>
      </c>
      <c r="BU2" s="62">
        <v>0.25780332</v>
      </c>
      <c r="BV2" s="62">
        <v>1.0732193E-4</v>
      </c>
      <c r="BW2" s="62">
        <v>0.34603780000000001</v>
      </c>
      <c r="BX2" s="62">
        <v>0.43076389999999998</v>
      </c>
      <c r="BY2" s="62">
        <v>5.6214355000000001E-2</v>
      </c>
      <c r="BZ2" s="62">
        <v>2.7544165000000003E-4</v>
      </c>
      <c r="CA2" s="62">
        <v>0.64104956000000002</v>
      </c>
      <c r="CB2" s="62">
        <v>4.32E-5</v>
      </c>
      <c r="CC2" s="62">
        <v>3.2449896999999998E-2</v>
      </c>
      <c r="CD2" s="62">
        <v>0.39115462000000001</v>
      </c>
      <c r="CE2" s="62">
        <v>5.0162070000000003E-2</v>
      </c>
      <c r="CF2" s="62">
        <v>8.2975100000000005E-5</v>
      </c>
      <c r="CG2" s="62">
        <v>0</v>
      </c>
      <c r="CH2" s="62">
        <v>1.5329999E-3</v>
      </c>
      <c r="CI2" s="62">
        <v>0</v>
      </c>
      <c r="CJ2" s="62">
        <v>1.0739369000000001</v>
      </c>
      <c r="CK2" s="62">
        <v>8.8649894999999999E-3</v>
      </c>
      <c r="CL2" s="62">
        <v>2.1518068000000001</v>
      </c>
      <c r="CM2" s="62">
        <v>1.2589018000000001</v>
      </c>
      <c r="CN2" s="62">
        <v>1525.8001999999999</v>
      </c>
      <c r="CO2" s="62">
        <v>2722.2730000000001</v>
      </c>
      <c r="CP2" s="62">
        <v>1389.6604</v>
      </c>
      <c r="CQ2" s="62">
        <v>509.3177</v>
      </c>
      <c r="CR2" s="62">
        <v>289.73885999999999</v>
      </c>
      <c r="CS2" s="62">
        <v>354.95562999999999</v>
      </c>
      <c r="CT2" s="62">
        <v>1570.3405</v>
      </c>
      <c r="CU2" s="62">
        <v>945.32512999999994</v>
      </c>
      <c r="CV2" s="62">
        <v>1136.6704999999999</v>
      </c>
      <c r="CW2" s="62">
        <v>1015.2079</v>
      </c>
      <c r="CX2" s="62">
        <v>312.29025000000001</v>
      </c>
      <c r="CY2" s="62">
        <v>1934.8966</v>
      </c>
      <c r="CZ2" s="62">
        <v>864.49785999999995</v>
      </c>
      <c r="DA2" s="62">
        <v>2315.3528000000001</v>
      </c>
      <c r="DB2" s="62">
        <v>2102.0814999999998</v>
      </c>
      <c r="DC2" s="62">
        <v>3393.6518999999998</v>
      </c>
      <c r="DD2" s="62">
        <v>5625.8563999999997</v>
      </c>
      <c r="DE2" s="62">
        <v>986.46810000000005</v>
      </c>
      <c r="DF2" s="62">
        <v>2694.7424000000001</v>
      </c>
      <c r="DG2" s="62">
        <v>1294.0456999999999</v>
      </c>
      <c r="DH2" s="62">
        <v>61.359430000000003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22.784700000000001</v>
      </c>
      <c r="B6">
        <f>BB2</f>
        <v>6.5330142999999996</v>
      </c>
      <c r="C6">
        <f>BC2</f>
        <v>7.0824959999999999</v>
      </c>
      <c r="D6">
        <f>BD2</f>
        <v>9.1545459999999999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254</v>
      </c>
      <c r="B2" s="55">
        <v>36545</v>
      </c>
      <c r="C2" s="56">
        <f ca="1">YEAR(TODAY())-YEAR(B2)+IF(TODAY()&gt;=DATE(YEAR(TODAY()),MONTH(B2),DAY(B2)),0,-1)</f>
        <v>21</v>
      </c>
      <c r="E2" s="52">
        <v>156.6</v>
      </c>
      <c r="F2" s="53" t="s">
        <v>275</v>
      </c>
      <c r="G2" s="52">
        <v>49.2</v>
      </c>
      <c r="H2" s="51" t="s">
        <v>40</v>
      </c>
      <c r="I2" s="70">
        <f>ROUND(G3/E3^2,1)</f>
        <v>20.100000000000001</v>
      </c>
    </row>
    <row r="3" spans="1:9">
      <c r="E3" s="51">
        <f>E2/100</f>
        <v>1.5659999999999998</v>
      </c>
      <c r="F3" s="51" t="s">
        <v>39</v>
      </c>
      <c r="G3" s="51">
        <f>G2</f>
        <v>49.2</v>
      </c>
      <c r="H3" s="51" t="s">
        <v>40</v>
      </c>
      <c r="I3" s="70"/>
    </row>
    <row r="4" spans="1:9">
      <c r="A4" t="s">
        <v>272</v>
      </c>
    </row>
    <row r="5" spans="1:9">
      <c r="B5" s="60">
        <v>44235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지성은, ID : H1900590)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2021년 02월 17일 16:11:26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274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44235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21</v>
      </c>
      <c r="G12" s="92"/>
      <c r="H12" s="92"/>
      <c r="I12" s="92"/>
      <c r="K12" s="121">
        <f>'개인정보 및 신체계측 입력'!E2</f>
        <v>156.6</v>
      </c>
      <c r="L12" s="122"/>
      <c r="M12" s="115">
        <f>'개인정보 및 신체계측 입력'!G2</f>
        <v>49.2</v>
      </c>
      <c r="N12" s="116"/>
      <c r="O12" s="111" t="s">
        <v>270</v>
      </c>
      <c r="P12" s="105"/>
      <c r="Q12" s="88">
        <f>'개인정보 및 신체계측 입력'!I2</f>
        <v>20.100000000000001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지성은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41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78" t="s">
        <v>42</v>
      </c>
      <c r="E36" s="78"/>
      <c r="F36" s="78"/>
      <c r="G36" s="78"/>
      <c r="H36" s="78"/>
      <c r="I36" s="34">
        <f>'DRIs DATA'!F8</f>
        <v>72.853999999999999</v>
      </c>
      <c r="J36" s="81" t="s">
        <v>43</v>
      </c>
      <c r="K36" s="81"/>
      <c r="L36" s="81"/>
      <c r="M36" s="81"/>
      <c r="N36" s="35"/>
      <c r="O36" s="101" t="s">
        <v>44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181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78" t="s">
        <v>42</v>
      </c>
      <c r="E41" s="78"/>
      <c r="F41" s="78"/>
      <c r="G41" s="78"/>
      <c r="H41" s="78"/>
      <c r="I41" s="34">
        <f>'DRIs DATA'!G8</f>
        <v>9.7200000000000006</v>
      </c>
      <c r="J41" s="81" t="s">
        <v>43</v>
      </c>
      <c r="K41" s="81"/>
      <c r="L41" s="81"/>
      <c r="M41" s="81"/>
      <c r="N41" s="35"/>
      <c r="O41" s="82" t="s">
        <v>48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183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02" t="s">
        <v>42</v>
      </c>
      <c r="E46" s="102"/>
      <c r="F46" s="102"/>
      <c r="G46" s="102"/>
      <c r="H46" s="102"/>
      <c r="I46" s="34">
        <f>'DRIs DATA'!H8</f>
        <v>17.427</v>
      </c>
      <c r="J46" s="81" t="s">
        <v>43</v>
      </c>
      <c r="K46" s="81"/>
      <c r="L46" s="81"/>
      <c r="M46" s="81"/>
      <c r="N46" s="35"/>
      <c r="O46" s="82" t="s">
        <v>47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182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190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163</v>
      </c>
      <c r="D69" s="77"/>
      <c r="E69" s="77"/>
      <c r="F69" s="77"/>
      <c r="G69" s="77"/>
      <c r="H69" s="78" t="s">
        <v>169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53</v>
      </c>
      <c r="R69" s="35"/>
      <c r="S69" s="35"/>
      <c r="T69" s="6"/>
    </row>
    <row r="70" spans="2:21" ht="18" customHeight="1" thickBot="1">
      <c r="B70" s="6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50</v>
      </c>
      <c r="D72" s="77"/>
      <c r="E72" s="77"/>
      <c r="F72" s="77"/>
      <c r="G72" s="77"/>
      <c r="H72" s="38"/>
      <c r="I72" s="78" t="s">
        <v>51</v>
      </c>
      <c r="J72" s="78"/>
      <c r="K72" s="36">
        <f>ROUND('DRIs DATA'!L8,1)</f>
        <v>12.6</v>
      </c>
      <c r="L72" s="36" t="s">
        <v>52</v>
      </c>
      <c r="M72" s="36">
        <f>ROUND('DRIs DATA'!K8,1)</f>
        <v>4.4000000000000004</v>
      </c>
      <c r="N72" s="81" t="s">
        <v>53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180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191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167</v>
      </c>
      <c r="C80" s="94"/>
      <c r="D80" s="94"/>
      <c r="E80" s="94"/>
      <c r="F80" s="21"/>
      <c r="G80" s="21"/>
      <c r="H80" s="21"/>
      <c r="L80" s="94" t="s">
        <v>171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267</v>
      </c>
      <c r="C93" s="96"/>
      <c r="D93" s="96"/>
      <c r="E93" s="96"/>
      <c r="F93" s="96"/>
      <c r="G93" s="96"/>
      <c r="H93" s="96"/>
      <c r="I93" s="96"/>
      <c r="J93" s="97"/>
      <c r="L93" s="95" t="s">
        <v>174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170</v>
      </c>
      <c r="C94" s="154"/>
      <c r="D94" s="154"/>
      <c r="E94" s="154"/>
      <c r="F94" s="152">
        <f>ROUND('DRIs DATA'!F16/'DRIs DATA'!C16*100,2)</f>
        <v>48.38</v>
      </c>
      <c r="G94" s="152"/>
      <c r="H94" s="154" t="s">
        <v>166</v>
      </c>
      <c r="I94" s="154"/>
      <c r="J94" s="155"/>
      <c r="L94" s="156" t="s">
        <v>170</v>
      </c>
      <c r="M94" s="154"/>
      <c r="N94" s="154"/>
      <c r="O94" s="154"/>
      <c r="P94" s="154"/>
      <c r="Q94" s="23">
        <f>ROUND('DRIs DATA'!M16/'DRIs DATA'!K16*100,2)</f>
        <v>86.11</v>
      </c>
      <c r="R94" s="154" t="s">
        <v>166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179</v>
      </c>
      <c r="C96" s="141"/>
      <c r="D96" s="141"/>
      <c r="E96" s="141"/>
      <c r="F96" s="141"/>
      <c r="G96" s="141"/>
      <c r="H96" s="141"/>
      <c r="I96" s="141"/>
      <c r="J96" s="142"/>
      <c r="L96" s="146" t="s">
        <v>172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192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168</v>
      </c>
      <c r="C107" s="94"/>
      <c r="D107" s="94"/>
      <c r="E107" s="94"/>
      <c r="F107" s="6"/>
      <c r="G107" s="6"/>
      <c r="H107" s="6"/>
      <c r="I107" s="6"/>
      <c r="L107" s="94" t="s">
        <v>269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263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264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170</v>
      </c>
      <c r="C121" s="16"/>
      <c r="D121" s="16"/>
      <c r="E121" s="15"/>
      <c r="F121" s="152">
        <f>ROUND('DRIs DATA'!F26/'DRIs DATA'!C26*100,2)</f>
        <v>98.39</v>
      </c>
      <c r="G121" s="152"/>
      <c r="H121" s="154" t="s">
        <v>165</v>
      </c>
      <c r="I121" s="154"/>
      <c r="J121" s="155"/>
      <c r="L121" s="42" t="s">
        <v>170</v>
      </c>
      <c r="M121" s="20"/>
      <c r="N121" s="20"/>
      <c r="O121" s="23"/>
      <c r="P121" s="6"/>
      <c r="Q121" s="58">
        <f>ROUND('DRIs DATA'!AH26/'DRIs DATA'!AE26*100,2)</f>
        <v>71.52</v>
      </c>
      <c r="R121" s="154" t="s">
        <v>165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173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268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261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262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193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176</v>
      </c>
      <c r="C158" s="94"/>
      <c r="D158" s="94"/>
      <c r="E158" s="6"/>
      <c r="F158" s="6"/>
      <c r="G158" s="6"/>
      <c r="H158" s="6"/>
      <c r="I158" s="6"/>
      <c r="L158" s="94" t="s">
        <v>177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265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175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170</v>
      </c>
      <c r="C172" s="20"/>
      <c r="D172" s="20"/>
      <c r="E172" s="6"/>
      <c r="F172" s="152">
        <f>ROUND('DRIs DATA'!F36/'DRIs DATA'!C36*100,2)</f>
        <v>40.51</v>
      </c>
      <c r="G172" s="152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180.92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184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186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178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266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170</v>
      </c>
      <c r="C197" s="20"/>
      <c r="D197" s="20"/>
      <c r="E197" s="6"/>
      <c r="F197" s="152">
        <f>ROUND('DRIs DATA'!F46/'DRIs DATA'!C46*100,2)</f>
        <v>84.96</v>
      </c>
      <c r="G197" s="152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185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194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187</v>
      </c>
      <c r="C209" s="153"/>
      <c r="D209" s="153"/>
      <c r="E209" s="153"/>
      <c r="F209" s="153"/>
      <c r="G209" s="153"/>
      <c r="H209" s="153"/>
      <c r="I209" s="24">
        <f>'DRIs DATA'!B6</f>
        <v>2100</v>
      </c>
      <c r="J209" s="6" t="s">
        <v>188</v>
      </c>
      <c r="K209" s="6"/>
      <c r="L209" s="6"/>
      <c r="M209" s="6"/>
      <c r="N209" s="6"/>
    </row>
    <row r="210" spans="2:14" ht="18" customHeight="1">
      <c r="B210" s="139" t="s">
        <v>189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2021-02-18T04:34:22Z</dcterms:modified>
</cp:coreProperties>
</file>