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1730" tabRatio="873" activeTab="2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<sst xmlns="http://schemas.openxmlformats.org/spreadsheetml/2006/main" count="692" uniqueCount="337">
  <si>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</si>
  <si>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</si>
  <si>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</si>
  <si>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</si>
  <si>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</si>
  <si>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</si>
  <si>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</si>
  <si>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</si>
  <si>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</si>
  <si>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</si>
  <si>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</si>
  <si>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</si>
  <si>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</si>
  <si>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</si>
  <si>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</si>
  <si>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</si>
  <si>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</si>
  <si>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</si>
  <si>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</si>
  <si>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</si>
  <si>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</si>
  <si>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</si>
  <si>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</si>
  <si>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</si>
  <si>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</si>
  <si>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</si>
  <si>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</si>
  <si>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</si>
  <si>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</si>
  <si>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</si>
  <si>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</si>
  <si>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</si>
  <si>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</si>
  <si>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</si>
  <si>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</si>
  <si>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</si>
  <si>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</si>
  <si>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</si>
  <si>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</si>
  <si>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</si>
  <si>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</si>
  <si>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</si>
  <si>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</si>
  <si>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</si>
  <si>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</si>
  <si>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</si>
  <si>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</si>
  <si>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</si>
  <si>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</si>
  <si>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</si>
  <si>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</si>
  <si>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</si>
  <si>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</si>
  <si>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</si>
  <si>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</si>
  <si>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</si>
  <si>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</si>
  <si>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</si>
  <si>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</si>
  <si>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</si>
  <si>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</si>
  <si>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</si>
  <si>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</si>
  <si>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</si>
  <si>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</si>
  <si>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</si>
  <si>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</si>
  <si>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</si>
  <si>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</si>
  <si>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</si>
  <si>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</si>
  <si>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</si>
  <si>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</si>
  <si>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</si>
  <si>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</si>
  <si>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</si>
  <si>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</si>
  <si>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</si>
  <si>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</si>
  <si>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</si>
  <si>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</si>
  <si>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</si>
  <si>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</si>
  <si>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</si>
  <si>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</si>
  <si>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</si>
  <si>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</si>
  <si>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</si>
  <si>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</si>
  <si>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</si>
  <si>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</si>
  <si>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</si>
  <si>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</si>
  <si>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</si>
  <si>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</si>
  <si>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</si>
  <si>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</si>
  <si>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</si>
  <si>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</si>
  <si>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</si>
  <si>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</si>
  <si>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</si>
  <si>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</si>
  <si>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</si>
  <si>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</si>
  <si>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</si>
  <si>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</si>
  <si>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</si>
  <si>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</si>
  <si>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</si>
  <si>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</si>
  <si>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</si>
  <si>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</si>
  <si>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</si>
  <si>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</si>
  <si>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</si>
  <si>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</si>
  <si>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</si>
  <si>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</si>
  <si>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</si>
  <si>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</si>
  <si>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</si>
  <si>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</si>
  <si>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</si>
  <si>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</si>
  <si>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</si>
  <si>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</si>
  <si>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</si>
  <si>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</si>
  <si>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</si>
  <si>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</si>
  <si>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</si>
  <si>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</si>
  <si>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</si>
  <si>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</si>
  <si>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</si>
  <si>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</si>
  <si>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</si>
  <si>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</si>
  <si>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</si>
  <si>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</si>
  <si>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</si>
  <si>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</si>
  <si>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</si>
  <si>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</si>
  <si>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</si>
  <si>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</si>
  <si>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</si>
  <si>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</si>
  <si>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</si>
  <si>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</si>
  <si>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</si>
  <si>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</si>
  <si>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</si>
  <si>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</si>
  <si>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</si>
  <si>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</si>
  <si>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</si>
  <si>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</si>
  <si>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</si>
  <si>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</si>
  <si>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</si>
  <si>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</si>
  <si>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</si>
  <si>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</si>
  <si>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</si>
  <si>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</si>
  <si>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</si>
  <si>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</si>
  <si>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</si>
  <si>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</si>
  <si>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</si>
  <si>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</si>
  <si>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</si>
  <si>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</si>
  <si>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</si>
  <si>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</si>
  <si>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</si>
  <si>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</si>
  <si>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</si>
  <si>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</si>
  <si>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</si>
  <si>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</si>
  <si>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</si>
  <si>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</si>
  <si>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</si>
  <si>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</si>
  <si>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</si>
  <si>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</si>
  <si>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</si>
  <si>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</si>
  <si>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</si>
  <si>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</si>
  <si>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</si>
  <si>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</si>
  <si>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</si>
  <si>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</si>
  <si>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</si>
  <si>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</si>
  <si>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</si>
  <si>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</si>
  <si>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</si>
  <si>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</si>
  <si>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</si>
  <si>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</si>
  <si>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</si>
  <si>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</si>
  <si>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</si>
  <si>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</si>
  <si>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</si>
  <si>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</si>
  <si>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</si>
  <si>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</si>
  <si>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</si>
  <si>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</si>
  <si>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</si>
  <si>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</si>
  <si>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</si>
  <si>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</si>
  <si>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</si>
  <si>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</si>
  <si>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</si>
  <si>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</si>
  <si>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</si>
  <si>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</si>
  <si>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</si>
  <si>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</si>
  <si>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</si>
  <si>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</si>
  <si>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</si>
  <si>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</si>
  <si>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</si>
  <si>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</si>
  <si>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</si>
  <si>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</si>
  <si>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</si>
  <si>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</si>
  <si>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</si>
  <si>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</si>
  <si>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</si>
  <si>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</si>
  <si>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</si>
  <si>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</si>
  <si>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</si>
  <si>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</si>
  <si>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</si>
  <si>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</si>
  <si>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</si>
  <si>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</si>
  <si>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</si>
  <si>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</si>
  <si>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</si>
  <si>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</si>
  <si>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</si>
  <si>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</si>
  <si>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</si>
  <si>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</si>
  <si>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</si>
  <si>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</si>
  <si>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</si>
  <si>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</si>
  <si>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</si>
  <si>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</si>
  <si>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</si>
  <si>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</si>
  <si>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</si>
  <si>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</si>
  <si>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</si>
  <si>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</si>
  <si>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</si>
  <si>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</si>
  <si>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</si>
  <si>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</si>
  <si>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</si>
  <si>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</si>
  <si>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</si>
  <si>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F</t>
  </si>
  <si>
    <t>정보</t>
    <phoneticPr fontId="1" type="noConversion"/>
  </si>
  <si>
    <t>(설문지 : FFQ 95문항 설문지, 사용자 : 김윤애, ID : H1900595)</t>
  </si>
  <si>
    <t>출력시각</t>
    <phoneticPr fontId="1" type="noConversion"/>
  </si>
  <si>
    <t>2021년 02월 18일 14:53:54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</si>
  <si>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</si>
  <si>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</si>
  <si>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</si>
  <si>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</si>
  <si>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</si>
  <si>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</si>
  <si>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</si>
  <si>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</si>
  <si>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</si>
  <si>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</si>
  <si>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</si>
  <si>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</si>
  <si>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</si>
  <si>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</si>
  <si>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</si>
  <si>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</si>
  <si>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</si>
  <si>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</si>
  <si>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</si>
  <si>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</si>
  <si>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</si>
  <si>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</si>
  <si>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</si>
  <si>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</si>
  <si>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</si>
  <si>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</si>
  <si>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</si>
  <si>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</si>
  <si>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</si>
  <si>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</si>
  <si>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</si>
  <si>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</si>
  <si>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</si>
  <si>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</si>
  <si>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</si>
  <si>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</si>
  <si>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</si>
  <si>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</si>
  <si>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</si>
  <si>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</si>
  <si>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</si>
  <si>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</si>
  <si>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</si>
  <si>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</si>
  <si>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</si>
  <si>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</si>
  <si>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</si>
  <si>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</si>
  <si>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</si>
  <si>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</si>
  <si>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</si>
  <si>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</si>
  <si>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</si>
  <si>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</si>
  <si>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H1900595</t>
  </si>
  <si>
    <t>김윤애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</si>
</sst>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52.744953000000002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49296"/>
        <c:axId val="515647728"/>
      </c:barChart>
      <c:catAx>
        <c:axId val="51564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47728"/>
        <c:crosses val="autoZero"/>
        <c:auto val="1"/>
        <c:lblAlgn val="ctr"/>
        <c:lblOffset val="100"/>
        <c:noMultiLvlLbl val="0"/>
      </c:catAx>
      <c:valAx>
        <c:axId val="51564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49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1.8976301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57920"/>
        <c:axId val="515655960"/>
      </c:barChart>
      <c:catAx>
        <c:axId val="515657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55960"/>
        <c:crosses val="autoZero"/>
        <c:auto val="1"/>
        <c:lblAlgn val="ctr"/>
        <c:lblOffset val="100"/>
        <c:noMultiLvlLbl val="0"/>
      </c:catAx>
      <c:valAx>
        <c:axId val="515655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57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1.6551260999999999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56744"/>
        <c:axId val="453330072"/>
      </c:barChart>
      <c:catAx>
        <c:axId val="515656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30072"/>
        <c:crosses val="autoZero"/>
        <c:auto val="1"/>
        <c:lblAlgn val="ctr"/>
        <c:lblOffset val="100"/>
        <c:noMultiLvlLbl val="0"/>
      </c:catAx>
      <c:valAx>
        <c:axId val="453330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56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834.54174999999998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27720"/>
        <c:axId val="453328896"/>
      </c:barChart>
      <c:catAx>
        <c:axId val="453327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28896"/>
        <c:crosses val="autoZero"/>
        <c:auto val="1"/>
        <c:lblAlgn val="ctr"/>
        <c:lblOffset val="100"/>
        <c:noMultiLvlLbl val="0"/>
      </c:catAx>
      <c:valAx>
        <c:axId val="453328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27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2542.904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26544"/>
        <c:axId val="453321448"/>
      </c:barChart>
      <c:catAx>
        <c:axId val="453326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21448"/>
        <c:crosses val="autoZero"/>
        <c:auto val="1"/>
        <c:lblAlgn val="ctr"/>
        <c:lblOffset val="100"/>
        <c:noMultiLvlLbl val="0"/>
      </c:catAx>
      <c:valAx>
        <c:axId val="45332144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26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72.086200000000005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26152"/>
        <c:axId val="453328112"/>
      </c:barChart>
      <c:catAx>
        <c:axId val="453326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28112"/>
        <c:crosses val="autoZero"/>
        <c:auto val="1"/>
        <c:lblAlgn val="ctr"/>
        <c:lblOffset val="100"/>
        <c:noMultiLvlLbl val="0"/>
      </c:catAx>
      <c:valAx>
        <c:axId val="453328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26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102.29761499999999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31640"/>
        <c:axId val="453329680"/>
      </c:barChart>
      <c:catAx>
        <c:axId val="45333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29680"/>
        <c:crosses val="autoZero"/>
        <c:auto val="1"/>
        <c:lblAlgn val="ctr"/>
        <c:lblOffset val="100"/>
        <c:noMultiLvlLbl val="0"/>
      </c:catAx>
      <c:valAx>
        <c:axId val="4533296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3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8.2873750000000008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30856"/>
        <c:axId val="453323408"/>
      </c:barChart>
      <c:catAx>
        <c:axId val="453330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23408"/>
        <c:crosses val="autoZero"/>
        <c:auto val="1"/>
        <c:lblAlgn val="ctr"/>
        <c:lblOffset val="100"/>
        <c:noMultiLvlLbl val="0"/>
      </c:catAx>
      <c:valAx>
        <c:axId val="453323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3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604.41269999999997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31248"/>
        <c:axId val="453332032"/>
      </c:barChart>
      <c:catAx>
        <c:axId val="453331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32032"/>
        <c:crosses val="autoZero"/>
        <c:auto val="1"/>
        <c:lblAlgn val="ctr"/>
        <c:lblOffset val="100"/>
        <c:noMultiLvlLbl val="0"/>
      </c:catAx>
      <c:valAx>
        <c:axId val="4533320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31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1.2717590000000001E-2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32424"/>
        <c:axId val="453332816"/>
      </c:barChart>
      <c:catAx>
        <c:axId val="45333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32816"/>
        <c:crosses val="autoZero"/>
        <c:auto val="1"/>
        <c:lblAlgn val="ctr"/>
        <c:lblOffset val="100"/>
        <c:noMultiLvlLbl val="0"/>
      </c:catAx>
      <c:valAx>
        <c:axId val="4533328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3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2.6221776000000001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21840"/>
        <c:axId val="453322232"/>
      </c:barChart>
      <c:catAx>
        <c:axId val="453321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22232"/>
        <c:crosses val="autoZero"/>
        <c:auto val="1"/>
        <c:lblAlgn val="ctr"/>
        <c:lblOffset val="100"/>
        <c:noMultiLvlLbl val="0"/>
      </c:catAx>
      <c:valAx>
        <c:axId val="4533222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21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22.858877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54000"/>
        <c:axId val="515648512"/>
      </c:barChart>
      <c:catAx>
        <c:axId val="515654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48512"/>
        <c:crosses val="autoZero"/>
        <c:auto val="1"/>
        <c:lblAlgn val="ctr"/>
        <c:lblOffset val="100"/>
        <c:noMultiLvlLbl val="0"/>
      </c:catAx>
      <c:valAx>
        <c:axId val="515648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54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159.29007999999999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24584"/>
        <c:axId val="453324976"/>
      </c:barChart>
      <c:catAx>
        <c:axId val="453324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24976"/>
        <c:crosses val="autoZero"/>
        <c:auto val="1"/>
        <c:lblAlgn val="ctr"/>
        <c:lblOffset val="100"/>
        <c:noMultiLvlLbl val="0"/>
      </c:catAx>
      <c:valAx>
        <c:axId val="453324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24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59.640835000000003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25368"/>
        <c:axId val="453333600"/>
      </c:barChart>
      <c:catAx>
        <c:axId val="453325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33600"/>
        <c:crosses val="autoZero"/>
        <c:auto val="1"/>
        <c:lblAlgn val="ctr"/>
        <c:lblOffset val="100"/>
        <c:noMultiLvlLbl val="0"/>
      </c:catAx>
      <c:valAx>
        <c:axId val="4533336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25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12.237</c:v>
                </c:pt>
                <c:pt idx="1">
                  <c:v>15.180999999999999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53334776"/>
        <c:axId val="453336736"/>
      </c:barChart>
      <c:catAx>
        <c:axId val="45333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36736"/>
        <c:crosses val="autoZero"/>
        <c:auto val="1"/>
        <c:lblAlgn val="ctr"/>
        <c:lblOffset val="100"/>
        <c:noMultiLvlLbl val="0"/>
      </c:catAx>
      <c:valAx>
        <c:axId val="4533367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3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7.1414309999999999</c:v>
                </c:pt>
                <c:pt idx="1">
                  <c:v>11.141252</c:v>
                </c:pt>
                <c:pt idx="2">
                  <c:v>11.347025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448.13364000000001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53335952"/>
        <c:axId val="453333992"/>
      </c:barChart>
      <c:catAx>
        <c:axId val="45333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3333992"/>
        <c:crosses val="autoZero"/>
        <c:auto val="1"/>
        <c:lblAlgn val="ctr"/>
        <c:lblOffset val="100"/>
        <c:noMultiLvlLbl val="0"/>
      </c:catAx>
      <c:valAx>
        <c:axId val="453333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53335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16.821380000000001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22328"/>
        <c:axId val="520819976"/>
      </c:barChart>
      <c:catAx>
        <c:axId val="520822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9976"/>
        <c:crosses val="autoZero"/>
        <c:auto val="1"/>
        <c:lblAlgn val="ctr"/>
        <c:lblOffset val="100"/>
        <c:noMultiLvlLbl val="0"/>
      </c:catAx>
      <c:valAx>
        <c:axId val="5208199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2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70.462000000000003</c:v>
                </c:pt>
                <c:pt idx="1">
                  <c:v>11.956</c:v>
                </c:pt>
                <c:pt idx="2">
                  <c:v>17.581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0825072"/>
        <c:axId val="520819192"/>
      </c:barChart>
      <c:catAx>
        <c:axId val="520825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19192"/>
        <c:crosses val="autoZero"/>
        <c:auto val="1"/>
        <c:lblAlgn val="ctr"/>
        <c:lblOffset val="100"/>
        <c:noMultiLvlLbl val="0"/>
      </c:catAx>
      <c:valAx>
        <c:axId val="520819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1372.1288999999999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20368"/>
        <c:axId val="520820760"/>
      </c:barChart>
      <c:catAx>
        <c:axId val="52082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20760"/>
        <c:crosses val="autoZero"/>
        <c:auto val="1"/>
        <c:lblAlgn val="ctr"/>
        <c:lblOffset val="100"/>
        <c:noMultiLvlLbl val="0"/>
      </c:catAx>
      <c:valAx>
        <c:axId val="5208207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147.01993999999999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26640"/>
        <c:axId val="520827032"/>
      </c:barChart>
      <c:catAx>
        <c:axId val="52082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27032"/>
        <c:crosses val="autoZero"/>
        <c:auto val="1"/>
        <c:lblAlgn val="ctr"/>
        <c:lblOffset val="100"/>
        <c:noMultiLvlLbl val="0"/>
      </c:catAx>
      <c:valAx>
        <c:axId val="520827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26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342.12479999999999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33304"/>
        <c:axId val="520832912"/>
      </c:barChart>
      <c:catAx>
        <c:axId val="52083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32912"/>
        <c:crosses val="autoZero"/>
        <c:auto val="1"/>
        <c:lblAlgn val="ctr"/>
        <c:lblOffset val="100"/>
        <c:noMultiLvlLbl val="0"/>
      </c:catAx>
      <c:valAx>
        <c:axId val="520832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3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2.5120567999999999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53216"/>
        <c:axId val="515645376"/>
      </c:barChart>
      <c:catAx>
        <c:axId val="51565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45376"/>
        <c:crosses val="autoZero"/>
        <c:auto val="1"/>
        <c:lblAlgn val="ctr"/>
        <c:lblOffset val="100"/>
        <c:noMultiLvlLbl val="0"/>
      </c:catAx>
      <c:valAx>
        <c:axId val="515645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5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5340.9629999999997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32520"/>
        <c:axId val="520832128"/>
      </c:barChart>
      <c:catAx>
        <c:axId val="520832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32128"/>
        <c:crosses val="autoZero"/>
        <c:auto val="1"/>
        <c:lblAlgn val="ctr"/>
        <c:lblOffset val="100"/>
        <c:noMultiLvlLbl val="0"/>
      </c:catAx>
      <c:valAx>
        <c:axId val="520832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32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12.259292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831736"/>
        <c:axId val="520834480"/>
      </c:barChart>
      <c:catAx>
        <c:axId val="520831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834480"/>
        <c:crosses val="autoZero"/>
        <c:auto val="1"/>
        <c:lblAlgn val="ctr"/>
        <c:lblOffset val="100"/>
        <c:noMultiLvlLbl val="0"/>
      </c:catAx>
      <c:valAx>
        <c:axId val="520834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831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1.4983614999999999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1484416"/>
        <c:axId val="521482064"/>
      </c:barChart>
      <c:catAx>
        <c:axId val="52148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482064"/>
        <c:crosses val="autoZero"/>
        <c:auto val="1"/>
        <c:lblAlgn val="ctr"/>
        <c:lblOffset val="100"/>
        <c:noMultiLvlLbl val="0"/>
      </c:catAx>
      <c:valAx>
        <c:axId val="521482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148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186.11179999999999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52824"/>
        <c:axId val="515644592"/>
      </c:barChart>
      <c:catAx>
        <c:axId val="515652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44592"/>
        <c:crosses val="autoZero"/>
        <c:auto val="1"/>
        <c:lblAlgn val="ctr"/>
        <c:lblOffset val="100"/>
        <c:noMultiLvlLbl val="0"/>
      </c:catAx>
      <c:valAx>
        <c:axId val="5156445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52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1.0430884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45768"/>
        <c:axId val="515646160"/>
      </c:barChart>
      <c:catAx>
        <c:axId val="515645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46160"/>
        <c:crosses val="autoZero"/>
        <c:auto val="1"/>
        <c:lblAlgn val="ctr"/>
        <c:lblOffset val="100"/>
        <c:noMultiLvlLbl val="0"/>
      </c:catAx>
      <c:valAx>
        <c:axId val="51564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45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12.422098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51256"/>
        <c:axId val="515654784"/>
      </c:barChart>
      <c:catAx>
        <c:axId val="51565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54784"/>
        <c:crosses val="autoZero"/>
        <c:auto val="1"/>
        <c:lblAlgn val="ctr"/>
        <c:lblOffset val="100"/>
        <c:noMultiLvlLbl val="0"/>
      </c:catAx>
      <c:valAx>
        <c:axId val="5156547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5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1.4983614999999999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43416"/>
        <c:axId val="515651648"/>
      </c:barChart>
      <c:catAx>
        <c:axId val="515643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51648"/>
        <c:crosses val="autoZero"/>
        <c:auto val="1"/>
        <c:lblAlgn val="ctr"/>
        <c:lblOffset val="100"/>
        <c:noMultiLvlLbl val="0"/>
      </c:catAx>
      <c:valAx>
        <c:axId val="515651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43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472.85534999999999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57528"/>
        <c:axId val="515658704"/>
      </c:barChart>
      <c:catAx>
        <c:axId val="515657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58704"/>
        <c:crosses val="autoZero"/>
        <c:auto val="1"/>
        <c:lblAlgn val="ctr"/>
        <c:lblOffset val="100"/>
        <c:noMultiLvlLbl val="0"/>
      </c:catAx>
      <c:valAx>
        <c:axId val="515658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57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7.1493310000000001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5650864"/>
        <c:axId val="515658312"/>
      </c:barChart>
      <c:catAx>
        <c:axId val="515650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5658312"/>
        <c:crosses val="autoZero"/>
        <c:auto val="1"/>
        <c:lblAlgn val="ctr"/>
        <c:lblOffset val="100"/>
        <c:noMultiLvlLbl val="0"/>
      </c:catAx>
      <c:valAx>
        <c:axId val="515658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5650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김윤애, ID : H1900595)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02월 18일 14:53:54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196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55</v>
      </c>
      <c r="B4" s="69"/>
      <c r="C4" s="69"/>
      <c r="D4" s="46"/>
      <c r="E4" s="66" t="s">
        <v>197</v>
      </c>
      <c r="F4" s="67"/>
      <c r="G4" s="67"/>
      <c r="H4" s="68"/>
      <c r="I4" s="46"/>
      <c r="J4" s="66" t="s">
        <v>198</v>
      </c>
      <c r="K4" s="67"/>
      <c r="L4" s="68"/>
      <c r="M4" s="46"/>
      <c r="N4" s="69" t="s">
        <v>199</v>
      </c>
      <c r="O4" s="69"/>
      <c r="P4" s="69"/>
      <c r="Q4" s="69"/>
      <c r="R4" s="69"/>
      <c r="S4" s="69"/>
      <c r="T4" s="46"/>
      <c r="U4" s="69" t="s">
        <v>200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2240</v>
      </c>
      <c r="C6" s="59">
        <f>'DRIs DATA 입력'!C6</f>
        <v>1372.1288999999999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52.744953000000002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22.858877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70.462000000000003</v>
      </c>
      <c r="G8" s="59">
        <f>'DRIs DATA 입력'!G8</f>
        <v>11.956</v>
      </c>
      <c r="H8" s="59">
        <f>'DRIs DATA 입력'!H8</f>
        <v>17.581</v>
      </c>
      <c r="I8" s="46"/>
      <c r="J8" s="59" t="s">
        <v>215</v>
      </c>
      <c r="K8" s="59">
        <f>'DRIs DATA 입력'!K8</f>
        <v>12.237</v>
      </c>
      <c r="L8" s="59">
        <f>'DRIs DATA 입력'!L8</f>
        <v>15.180999999999999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217</v>
      </c>
      <c r="B14" s="69"/>
      <c r="C14" s="69"/>
      <c r="D14" s="69"/>
      <c r="E14" s="69"/>
      <c r="F14" s="69"/>
      <c r="G14" s="46"/>
      <c r="H14" s="69" t="s">
        <v>218</v>
      </c>
      <c r="I14" s="69"/>
      <c r="J14" s="69"/>
      <c r="K14" s="69"/>
      <c r="L14" s="69"/>
      <c r="M14" s="69"/>
      <c r="N14" s="46"/>
      <c r="O14" s="69" t="s">
        <v>219</v>
      </c>
      <c r="P14" s="69"/>
      <c r="Q14" s="69"/>
      <c r="R14" s="69"/>
      <c r="S14" s="69"/>
      <c r="T14" s="69"/>
      <c r="U14" s="46"/>
      <c r="V14" s="69" t="s">
        <v>220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448.13364000000001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16.821380000000001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2.5120567999999999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186.11179999999999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223</v>
      </c>
      <c r="B24" s="69"/>
      <c r="C24" s="69"/>
      <c r="D24" s="69"/>
      <c r="E24" s="69"/>
      <c r="F24" s="69"/>
      <c r="G24" s="46"/>
      <c r="H24" s="69" t="s">
        <v>224</v>
      </c>
      <c r="I24" s="69"/>
      <c r="J24" s="69"/>
      <c r="K24" s="69"/>
      <c r="L24" s="69"/>
      <c r="M24" s="69"/>
      <c r="N24" s="46"/>
      <c r="O24" s="69" t="s">
        <v>225</v>
      </c>
      <c r="P24" s="69"/>
      <c r="Q24" s="69"/>
      <c r="R24" s="69"/>
      <c r="S24" s="69"/>
      <c r="T24" s="69"/>
      <c r="U24" s="46"/>
      <c r="V24" s="69" t="s">
        <v>226</v>
      </c>
      <c r="W24" s="69"/>
      <c r="X24" s="69"/>
      <c r="Y24" s="69"/>
      <c r="Z24" s="69"/>
      <c r="AA24" s="69"/>
      <c r="AB24" s="46"/>
      <c r="AC24" s="69" t="s">
        <v>227</v>
      </c>
      <c r="AD24" s="69"/>
      <c r="AE24" s="69"/>
      <c r="AF24" s="69"/>
      <c r="AG24" s="69"/>
      <c r="AH24" s="69"/>
      <c r="AI24" s="46"/>
      <c r="AJ24" s="69" t="s">
        <v>228</v>
      </c>
      <c r="AK24" s="69"/>
      <c r="AL24" s="69"/>
      <c r="AM24" s="69"/>
      <c r="AN24" s="69"/>
      <c r="AO24" s="69"/>
      <c r="AP24" s="46"/>
      <c r="AQ24" s="69" t="s">
        <v>229</v>
      </c>
      <c r="AR24" s="69"/>
      <c r="AS24" s="69"/>
      <c r="AT24" s="69"/>
      <c r="AU24" s="69"/>
      <c r="AV24" s="69"/>
      <c r="AW24" s="46"/>
      <c r="AX24" s="69" t="s">
        <v>230</v>
      </c>
      <c r="AY24" s="69"/>
      <c r="AZ24" s="69"/>
      <c r="BA24" s="69"/>
      <c r="BB24" s="69"/>
      <c r="BC24" s="69"/>
      <c r="BD24" s="46"/>
      <c r="BE24" s="69" t="s">
        <v>231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147.01993999999999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1.5237999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1.0430884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12.422098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1.4983614999999999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472.85534999999999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7.1493310000000001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1.8976301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1.6551260999999999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234</v>
      </c>
      <c r="B34" s="69"/>
      <c r="C34" s="69"/>
      <c r="D34" s="69"/>
      <c r="E34" s="69"/>
      <c r="F34" s="69"/>
      <c r="G34" s="46"/>
      <c r="H34" s="69" t="s">
        <v>235</v>
      </c>
      <c r="I34" s="69"/>
      <c r="J34" s="69"/>
      <c r="K34" s="69"/>
      <c r="L34" s="69"/>
      <c r="M34" s="69"/>
      <c r="N34" s="46"/>
      <c r="O34" s="69" t="s">
        <v>236</v>
      </c>
      <c r="P34" s="69"/>
      <c r="Q34" s="69"/>
      <c r="R34" s="69"/>
      <c r="S34" s="69"/>
      <c r="T34" s="69"/>
      <c r="U34" s="46"/>
      <c r="V34" s="69" t="s">
        <v>237</v>
      </c>
      <c r="W34" s="69"/>
      <c r="X34" s="69"/>
      <c r="Y34" s="69"/>
      <c r="Z34" s="69"/>
      <c r="AA34" s="69"/>
      <c r="AB34" s="46"/>
      <c r="AC34" s="69" t="s">
        <v>238</v>
      </c>
      <c r="AD34" s="69"/>
      <c r="AE34" s="69"/>
      <c r="AF34" s="69"/>
      <c r="AG34" s="69"/>
      <c r="AH34" s="69"/>
      <c r="AI34" s="46"/>
      <c r="AJ34" s="69" t="s">
        <v>239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342.12479999999999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834.54174999999998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5340.9629999999997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2542.904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72.086200000000005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102.29761499999999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241</v>
      </c>
      <c r="B44" s="69"/>
      <c r="C44" s="69"/>
      <c r="D44" s="69"/>
      <c r="E44" s="69"/>
      <c r="F44" s="69"/>
      <c r="G44" s="46"/>
      <c r="H44" s="69" t="s">
        <v>242</v>
      </c>
      <c r="I44" s="69"/>
      <c r="J44" s="69"/>
      <c r="K44" s="69"/>
      <c r="L44" s="69"/>
      <c r="M44" s="69"/>
      <c r="N44" s="46"/>
      <c r="O44" s="69" t="s">
        <v>243</v>
      </c>
      <c r="P44" s="69"/>
      <c r="Q44" s="69"/>
      <c r="R44" s="69"/>
      <c r="S44" s="69"/>
      <c r="T44" s="69"/>
      <c r="U44" s="46"/>
      <c r="V44" s="69" t="s">
        <v>244</v>
      </c>
      <c r="W44" s="69"/>
      <c r="X44" s="69"/>
      <c r="Y44" s="69"/>
      <c r="Z44" s="69"/>
      <c r="AA44" s="69"/>
      <c r="AB44" s="46"/>
      <c r="AC44" s="69" t="s">
        <v>245</v>
      </c>
      <c r="AD44" s="69"/>
      <c r="AE44" s="69"/>
      <c r="AF44" s="69"/>
      <c r="AG44" s="69"/>
      <c r="AH44" s="69"/>
      <c r="AI44" s="46"/>
      <c r="AJ44" s="69" t="s">
        <v>246</v>
      </c>
      <c r="AK44" s="69"/>
      <c r="AL44" s="69"/>
      <c r="AM44" s="69"/>
      <c r="AN44" s="69"/>
      <c r="AO44" s="69"/>
      <c r="AP44" s="46"/>
      <c r="AQ44" s="69" t="s">
        <v>247</v>
      </c>
      <c r="AR44" s="69"/>
      <c r="AS44" s="69"/>
      <c r="AT44" s="69"/>
      <c r="AU44" s="69"/>
      <c r="AV44" s="69"/>
      <c r="AW44" s="46"/>
      <c r="AX44" s="69" t="s">
        <v>248</v>
      </c>
      <c r="AY44" s="69"/>
      <c r="AZ44" s="69"/>
      <c r="BA44" s="69"/>
      <c r="BB44" s="69"/>
      <c r="BC44" s="69"/>
      <c r="BD44" s="46"/>
      <c r="BE44" s="69" t="s">
        <v>249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12.259292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8.2873750000000008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604.41269999999997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1.2717590000000001E-2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2.6221776000000001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159.29007999999999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59.640835000000003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3" customWidth="1"/>
    <col min="3" max="13" width="9" style="63"/>
    <col min="14" max="19" width="9" style="63" customWidth="1"/>
    <col min="20" max="20" width="9" style="63"/>
    <col min="21" max="21" width="9" style="63" customWidth="1"/>
    <col min="22" max="16384" width="9" style="63"/>
  </cols>
  <sheetData>
    <row r="1" spans="1:27" x14ac:dyDescent="0.3">
      <c r="A1" s="63" t="s">
        <v>277</v>
      </c>
      <c r="B1" s="62" t="s">
        <v>278</v>
      </c>
      <c r="G1" s="63" t="s">
        <v>279</v>
      </c>
      <c r="H1" s="62" t="s">
        <v>280</v>
      </c>
    </row>
    <row r="3" spans="1:27" x14ac:dyDescent="0.3">
      <c r="A3" s="71" t="s">
        <v>281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282</v>
      </c>
      <c r="B4" s="69"/>
      <c r="C4" s="69"/>
      <c r="E4" s="66" t="s">
        <v>283</v>
      </c>
      <c r="F4" s="67"/>
      <c r="G4" s="67"/>
      <c r="H4" s="68"/>
      <c r="J4" s="66" t="s">
        <v>284</v>
      </c>
      <c r="K4" s="67"/>
      <c r="L4" s="68"/>
      <c r="N4" s="69" t="s">
        <v>45</v>
      </c>
      <c r="O4" s="69"/>
      <c r="P4" s="69"/>
      <c r="Q4" s="69"/>
      <c r="R4" s="69"/>
      <c r="S4" s="69"/>
      <c r="U4" s="69" t="s">
        <v>285</v>
      </c>
      <c r="V4" s="69"/>
      <c r="W4" s="69"/>
      <c r="X4" s="69"/>
      <c r="Y4" s="69"/>
      <c r="Z4" s="69"/>
    </row>
    <row r="5" spans="1:27" x14ac:dyDescent="0.3">
      <c r="A5" s="64"/>
      <c r="B5" s="64" t="s">
        <v>286</v>
      </c>
      <c r="C5" s="64" t="s">
        <v>287</v>
      </c>
      <c r="E5" s="64"/>
      <c r="F5" s="64" t="s">
        <v>49</v>
      </c>
      <c r="G5" s="64" t="s">
        <v>288</v>
      </c>
      <c r="H5" s="64" t="s">
        <v>45</v>
      </c>
      <c r="J5" s="64"/>
      <c r="K5" s="64" t="s">
        <v>289</v>
      </c>
      <c r="L5" s="64" t="s">
        <v>290</v>
      </c>
      <c r="N5" s="64"/>
      <c r="O5" s="64" t="s">
        <v>291</v>
      </c>
      <c r="P5" s="64" t="s">
        <v>292</v>
      </c>
      <c r="Q5" s="64" t="s">
        <v>293</v>
      </c>
      <c r="R5" s="64" t="s">
        <v>294</v>
      </c>
      <c r="S5" s="64" t="s">
        <v>287</v>
      </c>
      <c r="U5" s="64"/>
      <c r="V5" s="64" t="s">
        <v>291</v>
      </c>
      <c r="W5" s="64" t="s">
        <v>292</v>
      </c>
      <c r="X5" s="64" t="s">
        <v>293</v>
      </c>
      <c r="Y5" s="64" t="s">
        <v>294</v>
      </c>
      <c r="Z5" s="64" t="s">
        <v>287</v>
      </c>
    </row>
    <row r="6" spans="1:27" x14ac:dyDescent="0.3">
      <c r="A6" s="64" t="s">
        <v>282</v>
      </c>
      <c r="B6" s="64">
        <v>2240</v>
      </c>
      <c r="C6" s="64">
        <v>1372.1288999999999</v>
      </c>
      <c r="E6" s="64" t="s">
        <v>295</v>
      </c>
      <c r="F6" s="64">
        <v>55</v>
      </c>
      <c r="G6" s="64">
        <v>15</v>
      </c>
      <c r="H6" s="64">
        <v>7</v>
      </c>
      <c r="J6" s="64" t="s">
        <v>295</v>
      </c>
      <c r="K6" s="64">
        <v>0.1</v>
      </c>
      <c r="L6" s="64">
        <v>4</v>
      </c>
      <c r="N6" s="64" t="s">
        <v>296</v>
      </c>
      <c r="O6" s="64">
        <v>60</v>
      </c>
      <c r="P6" s="64">
        <v>75</v>
      </c>
      <c r="Q6" s="64">
        <v>0</v>
      </c>
      <c r="R6" s="64">
        <v>0</v>
      </c>
      <c r="S6" s="64">
        <v>52.744953000000002</v>
      </c>
      <c r="U6" s="64" t="s">
        <v>297</v>
      </c>
      <c r="V6" s="64">
        <v>0</v>
      </c>
      <c r="W6" s="64">
        <v>5</v>
      </c>
      <c r="X6" s="64">
        <v>20</v>
      </c>
      <c r="Y6" s="64">
        <v>0</v>
      </c>
      <c r="Z6" s="64">
        <v>22.858877</v>
      </c>
    </row>
    <row r="7" spans="1:27" x14ac:dyDescent="0.3">
      <c r="E7" s="64" t="s">
        <v>298</v>
      </c>
      <c r="F7" s="64">
        <v>65</v>
      </c>
      <c r="G7" s="64">
        <v>30</v>
      </c>
      <c r="H7" s="64">
        <v>20</v>
      </c>
      <c r="J7" s="64" t="s">
        <v>298</v>
      </c>
      <c r="K7" s="64">
        <v>1</v>
      </c>
      <c r="L7" s="64">
        <v>10</v>
      </c>
    </row>
    <row r="8" spans="1:27" x14ac:dyDescent="0.3">
      <c r="E8" s="64" t="s">
        <v>299</v>
      </c>
      <c r="F8" s="64">
        <v>70.462000000000003</v>
      </c>
      <c r="G8" s="64">
        <v>11.956</v>
      </c>
      <c r="H8" s="64">
        <v>17.581</v>
      </c>
      <c r="J8" s="64" t="s">
        <v>299</v>
      </c>
      <c r="K8" s="64">
        <v>12.237</v>
      </c>
      <c r="L8" s="64">
        <v>15.180999999999999</v>
      </c>
    </row>
    <row r="13" spans="1:27" x14ac:dyDescent="0.3">
      <c r="A13" s="70" t="s">
        <v>300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301</v>
      </c>
      <c r="B14" s="69"/>
      <c r="C14" s="69"/>
      <c r="D14" s="69"/>
      <c r="E14" s="69"/>
      <c r="F14" s="69"/>
      <c r="H14" s="69" t="s">
        <v>302</v>
      </c>
      <c r="I14" s="69"/>
      <c r="J14" s="69"/>
      <c r="K14" s="69"/>
      <c r="L14" s="69"/>
      <c r="M14" s="69"/>
      <c r="O14" s="69" t="s">
        <v>303</v>
      </c>
      <c r="P14" s="69"/>
      <c r="Q14" s="69"/>
      <c r="R14" s="69"/>
      <c r="S14" s="69"/>
      <c r="T14" s="69"/>
      <c r="V14" s="69" t="s">
        <v>304</v>
      </c>
      <c r="W14" s="69"/>
      <c r="X14" s="69"/>
      <c r="Y14" s="69"/>
      <c r="Z14" s="69"/>
      <c r="AA14" s="69"/>
    </row>
    <row r="15" spans="1:27" x14ac:dyDescent="0.3">
      <c r="A15" s="64"/>
      <c r="B15" s="64" t="s">
        <v>291</v>
      </c>
      <c r="C15" s="64" t="s">
        <v>292</v>
      </c>
      <c r="D15" s="64" t="s">
        <v>293</v>
      </c>
      <c r="E15" s="64" t="s">
        <v>294</v>
      </c>
      <c r="F15" s="64" t="s">
        <v>287</v>
      </c>
      <c r="H15" s="64"/>
      <c r="I15" s="64" t="s">
        <v>291</v>
      </c>
      <c r="J15" s="64" t="s">
        <v>292</v>
      </c>
      <c r="K15" s="64" t="s">
        <v>293</v>
      </c>
      <c r="L15" s="64" t="s">
        <v>294</v>
      </c>
      <c r="M15" s="64" t="s">
        <v>287</v>
      </c>
      <c r="O15" s="64"/>
      <c r="P15" s="64" t="s">
        <v>291</v>
      </c>
      <c r="Q15" s="64" t="s">
        <v>292</v>
      </c>
      <c r="R15" s="64" t="s">
        <v>293</v>
      </c>
      <c r="S15" s="64" t="s">
        <v>294</v>
      </c>
      <c r="T15" s="64" t="s">
        <v>287</v>
      </c>
      <c r="V15" s="64"/>
      <c r="W15" s="64" t="s">
        <v>291</v>
      </c>
      <c r="X15" s="64" t="s">
        <v>292</v>
      </c>
      <c r="Y15" s="64" t="s">
        <v>293</v>
      </c>
      <c r="Z15" s="64" t="s">
        <v>294</v>
      </c>
      <c r="AA15" s="64" t="s">
        <v>287</v>
      </c>
    </row>
    <row r="16" spans="1:27" x14ac:dyDescent="0.3">
      <c r="A16" s="64" t="s">
        <v>305</v>
      </c>
      <c r="B16" s="64">
        <v>800</v>
      </c>
      <c r="C16" s="64">
        <v>1140</v>
      </c>
      <c r="D16" s="64">
        <v>0</v>
      </c>
      <c r="E16" s="64">
        <v>3000</v>
      </c>
      <c r="F16" s="64">
        <v>448.13364000000001</v>
      </c>
      <c r="H16" s="64" t="s">
        <v>3</v>
      </c>
      <c r="I16" s="64">
        <v>0</v>
      </c>
      <c r="J16" s="64">
        <v>0</v>
      </c>
      <c r="K16" s="64">
        <v>15</v>
      </c>
      <c r="L16" s="64">
        <v>540</v>
      </c>
      <c r="M16" s="64">
        <v>16.821380000000001</v>
      </c>
      <c r="O16" s="64" t="s">
        <v>4</v>
      </c>
      <c r="P16" s="64">
        <v>0</v>
      </c>
      <c r="Q16" s="64">
        <v>0</v>
      </c>
      <c r="R16" s="64">
        <v>10</v>
      </c>
      <c r="S16" s="64">
        <v>100</v>
      </c>
      <c r="T16" s="64">
        <v>2.5120567999999999</v>
      </c>
      <c r="V16" s="64" t="s">
        <v>5</v>
      </c>
      <c r="W16" s="64">
        <v>0</v>
      </c>
      <c r="X16" s="64">
        <v>0</v>
      </c>
      <c r="Y16" s="64">
        <v>65</v>
      </c>
      <c r="Z16" s="64">
        <v>0</v>
      </c>
      <c r="AA16" s="64">
        <v>186.11179999999999</v>
      </c>
    </row>
    <row r="23" spans="1:62" x14ac:dyDescent="0.3">
      <c r="A23" s="70" t="s">
        <v>306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307</v>
      </c>
      <c r="B24" s="69"/>
      <c r="C24" s="69"/>
      <c r="D24" s="69"/>
      <c r="E24" s="69"/>
      <c r="F24" s="69"/>
      <c r="H24" s="69" t="s">
        <v>308</v>
      </c>
      <c r="I24" s="69"/>
      <c r="J24" s="69"/>
      <c r="K24" s="69"/>
      <c r="L24" s="69"/>
      <c r="M24" s="69"/>
      <c r="O24" s="69" t="s">
        <v>309</v>
      </c>
      <c r="P24" s="69"/>
      <c r="Q24" s="69"/>
      <c r="R24" s="69"/>
      <c r="S24" s="69"/>
      <c r="T24" s="69"/>
      <c r="V24" s="69" t="s">
        <v>310</v>
      </c>
      <c r="W24" s="69"/>
      <c r="X24" s="69"/>
      <c r="Y24" s="69"/>
      <c r="Z24" s="69"/>
      <c r="AA24" s="69"/>
      <c r="AC24" s="69" t="s">
        <v>311</v>
      </c>
      <c r="AD24" s="69"/>
      <c r="AE24" s="69"/>
      <c r="AF24" s="69"/>
      <c r="AG24" s="69"/>
      <c r="AH24" s="69"/>
      <c r="AJ24" s="69" t="s">
        <v>312</v>
      </c>
      <c r="AK24" s="69"/>
      <c r="AL24" s="69"/>
      <c r="AM24" s="69"/>
      <c r="AN24" s="69"/>
      <c r="AO24" s="69"/>
      <c r="AQ24" s="69" t="s">
        <v>313</v>
      </c>
      <c r="AR24" s="69"/>
      <c r="AS24" s="69"/>
      <c r="AT24" s="69"/>
      <c r="AU24" s="69"/>
      <c r="AV24" s="69"/>
      <c r="AX24" s="69" t="s">
        <v>314</v>
      </c>
      <c r="AY24" s="69"/>
      <c r="AZ24" s="69"/>
      <c r="BA24" s="69"/>
      <c r="BB24" s="69"/>
      <c r="BC24" s="69"/>
      <c r="BE24" s="69" t="s">
        <v>315</v>
      </c>
      <c r="BF24" s="69"/>
      <c r="BG24" s="69"/>
      <c r="BH24" s="69"/>
      <c r="BI24" s="69"/>
      <c r="BJ24" s="69"/>
    </row>
    <row r="25" spans="1:62" x14ac:dyDescent="0.3">
      <c r="A25" s="64"/>
      <c r="B25" s="64" t="s">
        <v>291</v>
      </c>
      <c r="C25" s="64" t="s">
        <v>292</v>
      </c>
      <c r="D25" s="64" t="s">
        <v>293</v>
      </c>
      <c r="E25" s="64" t="s">
        <v>294</v>
      </c>
      <c r="F25" s="64" t="s">
        <v>287</v>
      </c>
      <c r="H25" s="64"/>
      <c r="I25" s="64" t="s">
        <v>291</v>
      </c>
      <c r="J25" s="64" t="s">
        <v>292</v>
      </c>
      <c r="K25" s="64" t="s">
        <v>293</v>
      </c>
      <c r="L25" s="64" t="s">
        <v>294</v>
      </c>
      <c r="M25" s="64" t="s">
        <v>287</v>
      </c>
      <c r="O25" s="64"/>
      <c r="P25" s="64" t="s">
        <v>291</v>
      </c>
      <c r="Q25" s="64" t="s">
        <v>292</v>
      </c>
      <c r="R25" s="64" t="s">
        <v>293</v>
      </c>
      <c r="S25" s="64" t="s">
        <v>294</v>
      </c>
      <c r="T25" s="64" t="s">
        <v>287</v>
      </c>
      <c r="V25" s="64"/>
      <c r="W25" s="64" t="s">
        <v>291</v>
      </c>
      <c r="X25" s="64" t="s">
        <v>292</v>
      </c>
      <c r="Y25" s="64" t="s">
        <v>293</v>
      </c>
      <c r="Z25" s="64" t="s">
        <v>294</v>
      </c>
      <c r="AA25" s="64" t="s">
        <v>287</v>
      </c>
      <c r="AC25" s="64"/>
      <c r="AD25" s="64" t="s">
        <v>291</v>
      </c>
      <c r="AE25" s="64" t="s">
        <v>292</v>
      </c>
      <c r="AF25" s="64" t="s">
        <v>293</v>
      </c>
      <c r="AG25" s="64" t="s">
        <v>294</v>
      </c>
      <c r="AH25" s="64" t="s">
        <v>287</v>
      </c>
      <c r="AJ25" s="64"/>
      <c r="AK25" s="64" t="s">
        <v>291</v>
      </c>
      <c r="AL25" s="64" t="s">
        <v>292</v>
      </c>
      <c r="AM25" s="64" t="s">
        <v>293</v>
      </c>
      <c r="AN25" s="64" t="s">
        <v>294</v>
      </c>
      <c r="AO25" s="64" t="s">
        <v>287</v>
      </c>
      <c r="AQ25" s="64"/>
      <c r="AR25" s="64" t="s">
        <v>291</v>
      </c>
      <c r="AS25" s="64" t="s">
        <v>292</v>
      </c>
      <c r="AT25" s="64" t="s">
        <v>293</v>
      </c>
      <c r="AU25" s="64" t="s">
        <v>294</v>
      </c>
      <c r="AV25" s="64" t="s">
        <v>287</v>
      </c>
      <c r="AX25" s="64"/>
      <c r="AY25" s="64" t="s">
        <v>291</v>
      </c>
      <c r="AZ25" s="64" t="s">
        <v>292</v>
      </c>
      <c r="BA25" s="64" t="s">
        <v>293</v>
      </c>
      <c r="BB25" s="64" t="s">
        <v>294</v>
      </c>
      <c r="BC25" s="64" t="s">
        <v>287</v>
      </c>
      <c r="BE25" s="64"/>
      <c r="BF25" s="64" t="s">
        <v>291</v>
      </c>
      <c r="BG25" s="64" t="s">
        <v>292</v>
      </c>
      <c r="BH25" s="64" t="s">
        <v>293</v>
      </c>
      <c r="BI25" s="64" t="s">
        <v>294</v>
      </c>
      <c r="BJ25" s="64" t="s">
        <v>287</v>
      </c>
    </row>
    <row r="26" spans="1:62" x14ac:dyDescent="0.3">
      <c r="A26" s="64" t="s">
        <v>8</v>
      </c>
      <c r="B26" s="64">
        <v>110</v>
      </c>
      <c r="C26" s="64">
        <v>140</v>
      </c>
      <c r="D26" s="64">
        <v>0</v>
      </c>
      <c r="E26" s="64">
        <v>2000</v>
      </c>
      <c r="F26" s="64">
        <v>147.01993999999999</v>
      </c>
      <c r="H26" s="64" t="s">
        <v>9</v>
      </c>
      <c r="I26" s="64">
        <v>1.2</v>
      </c>
      <c r="J26" s="64">
        <v>1.5</v>
      </c>
      <c r="K26" s="64">
        <v>0</v>
      </c>
      <c r="L26" s="64">
        <v>0</v>
      </c>
      <c r="M26" s="64">
        <v>1.5237999</v>
      </c>
      <c r="O26" s="64" t="s">
        <v>10</v>
      </c>
      <c r="P26" s="64">
        <v>1.4</v>
      </c>
      <c r="Q26" s="64">
        <v>1.7</v>
      </c>
      <c r="R26" s="64">
        <v>0</v>
      </c>
      <c r="S26" s="64">
        <v>0</v>
      </c>
      <c r="T26" s="64">
        <v>1.0430884</v>
      </c>
      <c r="V26" s="64" t="s">
        <v>11</v>
      </c>
      <c r="W26" s="64">
        <v>13</v>
      </c>
      <c r="X26" s="64">
        <v>17</v>
      </c>
      <c r="Y26" s="64">
        <v>0</v>
      </c>
      <c r="Z26" s="64">
        <v>35</v>
      </c>
      <c r="AA26" s="64">
        <v>12.422098</v>
      </c>
      <c r="AC26" s="64" t="s">
        <v>12</v>
      </c>
      <c r="AD26" s="64">
        <v>1.9</v>
      </c>
      <c r="AE26" s="64">
        <v>2.2000000000000002</v>
      </c>
      <c r="AF26" s="64">
        <v>0</v>
      </c>
      <c r="AG26" s="64">
        <v>100</v>
      </c>
      <c r="AH26" s="64">
        <v>1.4983614999999999</v>
      </c>
      <c r="AJ26" s="64" t="s">
        <v>316</v>
      </c>
      <c r="AK26" s="64">
        <v>450</v>
      </c>
      <c r="AL26" s="64">
        <v>550</v>
      </c>
      <c r="AM26" s="64">
        <v>0</v>
      </c>
      <c r="AN26" s="64">
        <v>1000</v>
      </c>
      <c r="AO26" s="64">
        <v>472.85534999999999</v>
      </c>
      <c r="AQ26" s="64" t="s">
        <v>13</v>
      </c>
      <c r="AR26" s="64">
        <v>2.2999999999999998</v>
      </c>
      <c r="AS26" s="64">
        <v>2.8</v>
      </c>
      <c r="AT26" s="64">
        <v>0</v>
      </c>
      <c r="AU26" s="64">
        <v>0</v>
      </c>
      <c r="AV26" s="64">
        <v>7.1493310000000001</v>
      </c>
      <c r="AX26" s="64" t="s">
        <v>14</v>
      </c>
      <c r="AY26" s="64">
        <v>0</v>
      </c>
      <c r="AZ26" s="64">
        <v>2</v>
      </c>
      <c r="BA26" s="64">
        <v>5</v>
      </c>
      <c r="BB26" s="64">
        <v>0</v>
      </c>
      <c r="BC26" s="64">
        <v>1.8976301</v>
      </c>
      <c r="BE26" s="64" t="s">
        <v>15</v>
      </c>
      <c r="BF26" s="64">
        <v>0</v>
      </c>
      <c r="BG26" s="64">
        <v>5</v>
      </c>
      <c r="BH26" s="64">
        <v>30</v>
      </c>
      <c r="BI26" s="64">
        <v>0</v>
      </c>
      <c r="BJ26" s="64">
        <v>1.6551260999999999</v>
      </c>
    </row>
    <row r="33" spans="1:68" x14ac:dyDescent="0.3">
      <c r="A33" s="70" t="s">
        <v>317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5"/>
      <c r="AQ33" s="65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1"/>
      <c r="BL33" s="61"/>
      <c r="BM33" s="61"/>
      <c r="BN33" s="61"/>
      <c r="BO33" s="61"/>
      <c r="BP33" s="61"/>
    </row>
    <row r="34" spans="1:68" x14ac:dyDescent="0.3">
      <c r="A34" s="69" t="s">
        <v>176</v>
      </c>
      <c r="B34" s="69"/>
      <c r="C34" s="69"/>
      <c r="D34" s="69"/>
      <c r="E34" s="69"/>
      <c r="F34" s="69"/>
      <c r="H34" s="69" t="s">
        <v>318</v>
      </c>
      <c r="I34" s="69"/>
      <c r="J34" s="69"/>
      <c r="K34" s="69"/>
      <c r="L34" s="69"/>
      <c r="M34" s="69"/>
      <c r="O34" s="69" t="s">
        <v>177</v>
      </c>
      <c r="P34" s="69"/>
      <c r="Q34" s="69"/>
      <c r="R34" s="69"/>
      <c r="S34" s="69"/>
      <c r="T34" s="69"/>
      <c r="V34" s="69" t="s">
        <v>319</v>
      </c>
      <c r="W34" s="69"/>
      <c r="X34" s="69"/>
      <c r="Y34" s="69"/>
      <c r="Z34" s="69"/>
      <c r="AA34" s="69"/>
      <c r="AC34" s="69" t="s">
        <v>320</v>
      </c>
      <c r="AD34" s="69"/>
      <c r="AE34" s="69"/>
      <c r="AF34" s="69"/>
      <c r="AG34" s="69"/>
      <c r="AH34" s="69"/>
      <c r="AJ34" s="69" t="s">
        <v>321</v>
      </c>
      <c r="AK34" s="69"/>
      <c r="AL34" s="69"/>
      <c r="AM34" s="69"/>
      <c r="AN34" s="69"/>
      <c r="AO34" s="69"/>
    </row>
    <row r="35" spans="1:68" x14ac:dyDescent="0.3">
      <c r="A35" s="64"/>
      <c r="B35" s="64" t="s">
        <v>291</v>
      </c>
      <c r="C35" s="64" t="s">
        <v>292</v>
      </c>
      <c r="D35" s="64" t="s">
        <v>293</v>
      </c>
      <c r="E35" s="64" t="s">
        <v>294</v>
      </c>
      <c r="F35" s="64" t="s">
        <v>287</v>
      </c>
      <c r="H35" s="64"/>
      <c r="I35" s="64" t="s">
        <v>291</v>
      </c>
      <c r="J35" s="64" t="s">
        <v>292</v>
      </c>
      <c r="K35" s="64" t="s">
        <v>293</v>
      </c>
      <c r="L35" s="64" t="s">
        <v>294</v>
      </c>
      <c r="M35" s="64" t="s">
        <v>287</v>
      </c>
      <c r="O35" s="64"/>
      <c r="P35" s="64" t="s">
        <v>291</v>
      </c>
      <c r="Q35" s="64" t="s">
        <v>292</v>
      </c>
      <c r="R35" s="64" t="s">
        <v>293</v>
      </c>
      <c r="S35" s="64" t="s">
        <v>294</v>
      </c>
      <c r="T35" s="64" t="s">
        <v>287</v>
      </c>
      <c r="V35" s="64"/>
      <c r="W35" s="64" t="s">
        <v>291</v>
      </c>
      <c r="X35" s="64" t="s">
        <v>292</v>
      </c>
      <c r="Y35" s="64" t="s">
        <v>293</v>
      </c>
      <c r="Z35" s="64" t="s">
        <v>294</v>
      </c>
      <c r="AA35" s="64" t="s">
        <v>287</v>
      </c>
      <c r="AC35" s="64"/>
      <c r="AD35" s="64" t="s">
        <v>291</v>
      </c>
      <c r="AE35" s="64" t="s">
        <v>292</v>
      </c>
      <c r="AF35" s="64" t="s">
        <v>293</v>
      </c>
      <c r="AG35" s="64" t="s">
        <v>294</v>
      </c>
      <c r="AH35" s="64" t="s">
        <v>287</v>
      </c>
      <c r="AJ35" s="64"/>
      <c r="AK35" s="64" t="s">
        <v>291</v>
      </c>
      <c r="AL35" s="64" t="s">
        <v>292</v>
      </c>
      <c r="AM35" s="64" t="s">
        <v>293</v>
      </c>
      <c r="AN35" s="64" t="s">
        <v>294</v>
      </c>
      <c r="AO35" s="64" t="s">
        <v>287</v>
      </c>
    </row>
    <row r="36" spans="1:68" x14ac:dyDescent="0.3">
      <c r="A36" s="64" t="s">
        <v>17</v>
      </c>
      <c r="B36" s="64">
        <v>510</v>
      </c>
      <c r="C36" s="64">
        <v>700</v>
      </c>
      <c r="D36" s="64">
        <v>0</v>
      </c>
      <c r="E36" s="64">
        <v>2500</v>
      </c>
      <c r="F36" s="64">
        <v>342.12479999999999</v>
      </c>
      <c r="H36" s="64" t="s">
        <v>18</v>
      </c>
      <c r="I36" s="64">
        <v>580</v>
      </c>
      <c r="J36" s="64">
        <v>700</v>
      </c>
      <c r="K36" s="64">
        <v>0</v>
      </c>
      <c r="L36" s="64">
        <v>3500</v>
      </c>
      <c r="M36" s="64">
        <v>834.54174999999998</v>
      </c>
      <c r="O36" s="64" t="s">
        <v>19</v>
      </c>
      <c r="P36" s="64">
        <v>0</v>
      </c>
      <c r="Q36" s="64">
        <v>0</v>
      </c>
      <c r="R36" s="64">
        <v>1500</v>
      </c>
      <c r="S36" s="64">
        <v>2000</v>
      </c>
      <c r="T36" s="64">
        <v>5340.9629999999997</v>
      </c>
      <c r="V36" s="64" t="s">
        <v>20</v>
      </c>
      <c r="W36" s="64">
        <v>0</v>
      </c>
      <c r="X36" s="64">
        <v>0</v>
      </c>
      <c r="Y36" s="64">
        <v>3900</v>
      </c>
      <c r="Z36" s="64">
        <v>0</v>
      </c>
      <c r="AA36" s="64">
        <v>2542.904</v>
      </c>
      <c r="AC36" s="64" t="s">
        <v>21</v>
      </c>
      <c r="AD36" s="64">
        <v>0</v>
      </c>
      <c r="AE36" s="64">
        <v>0</v>
      </c>
      <c r="AF36" s="64">
        <v>2300</v>
      </c>
      <c r="AG36" s="64">
        <v>0</v>
      </c>
      <c r="AH36" s="64">
        <v>72.086200000000005</v>
      </c>
      <c r="AJ36" s="64" t="s">
        <v>22</v>
      </c>
      <c r="AK36" s="64">
        <v>235</v>
      </c>
      <c r="AL36" s="64">
        <v>280</v>
      </c>
      <c r="AM36" s="64">
        <v>0</v>
      </c>
      <c r="AN36" s="64">
        <v>350</v>
      </c>
      <c r="AO36" s="64">
        <v>102.29761499999999</v>
      </c>
    </row>
    <row r="43" spans="1:68" x14ac:dyDescent="0.3">
      <c r="A43" s="70" t="s">
        <v>322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323</v>
      </c>
      <c r="B44" s="69"/>
      <c r="C44" s="69"/>
      <c r="D44" s="69"/>
      <c r="E44" s="69"/>
      <c r="F44" s="69"/>
      <c r="H44" s="69" t="s">
        <v>324</v>
      </c>
      <c r="I44" s="69"/>
      <c r="J44" s="69"/>
      <c r="K44" s="69"/>
      <c r="L44" s="69"/>
      <c r="M44" s="69"/>
      <c r="O44" s="69" t="s">
        <v>325</v>
      </c>
      <c r="P44" s="69"/>
      <c r="Q44" s="69"/>
      <c r="R44" s="69"/>
      <c r="S44" s="69"/>
      <c r="T44" s="69"/>
      <c r="V44" s="69" t="s">
        <v>326</v>
      </c>
      <c r="W44" s="69"/>
      <c r="X44" s="69"/>
      <c r="Y44" s="69"/>
      <c r="Z44" s="69"/>
      <c r="AA44" s="69"/>
      <c r="AC44" s="69" t="s">
        <v>327</v>
      </c>
      <c r="AD44" s="69"/>
      <c r="AE44" s="69"/>
      <c r="AF44" s="69"/>
      <c r="AG44" s="69"/>
      <c r="AH44" s="69"/>
      <c r="AJ44" s="69" t="s">
        <v>328</v>
      </c>
      <c r="AK44" s="69"/>
      <c r="AL44" s="69"/>
      <c r="AM44" s="69"/>
      <c r="AN44" s="69"/>
      <c r="AO44" s="69"/>
      <c r="AQ44" s="69" t="s">
        <v>329</v>
      </c>
      <c r="AR44" s="69"/>
      <c r="AS44" s="69"/>
      <c r="AT44" s="69"/>
      <c r="AU44" s="69"/>
      <c r="AV44" s="69"/>
      <c r="AX44" s="69" t="s">
        <v>330</v>
      </c>
      <c r="AY44" s="69"/>
      <c r="AZ44" s="69"/>
      <c r="BA44" s="69"/>
      <c r="BB44" s="69"/>
      <c r="BC44" s="69"/>
      <c r="BE44" s="69" t="s">
        <v>331</v>
      </c>
      <c r="BF44" s="69"/>
      <c r="BG44" s="69"/>
      <c r="BH44" s="69"/>
      <c r="BI44" s="69"/>
      <c r="BJ44" s="69"/>
    </row>
    <row r="45" spans="1:68" x14ac:dyDescent="0.3">
      <c r="A45" s="64"/>
      <c r="B45" s="64" t="s">
        <v>291</v>
      </c>
      <c r="C45" s="64" t="s">
        <v>292</v>
      </c>
      <c r="D45" s="64" t="s">
        <v>293</v>
      </c>
      <c r="E45" s="64" t="s">
        <v>294</v>
      </c>
      <c r="F45" s="64" t="s">
        <v>287</v>
      </c>
      <c r="H45" s="64"/>
      <c r="I45" s="64" t="s">
        <v>291</v>
      </c>
      <c r="J45" s="64" t="s">
        <v>292</v>
      </c>
      <c r="K45" s="64" t="s">
        <v>293</v>
      </c>
      <c r="L45" s="64" t="s">
        <v>294</v>
      </c>
      <c r="M45" s="64" t="s">
        <v>287</v>
      </c>
      <c r="O45" s="64"/>
      <c r="P45" s="64" t="s">
        <v>291</v>
      </c>
      <c r="Q45" s="64" t="s">
        <v>292</v>
      </c>
      <c r="R45" s="64" t="s">
        <v>293</v>
      </c>
      <c r="S45" s="64" t="s">
        <v>294</v>
      </c>
      <c r="T45" s="64" t="s">
        <v>287</v>
      </c>
      <c r="V45" s="64"/>
      <c r="W45" s="64" t="s">
        <v>291</v>
      </c>
      <c r="X45" s="64" t="s">
        <v>292</v>
      </c>
      <c r="Y45" s="64" t="s">
        <v>293</v>
      </c>
      <c r="Z45" s="64" t="s">
        <v>294</v>
      </c>
      <c r="AA45" s="64" t="s">
        <v>287</v>
      </c>
      <c r="AC45" s="64"/>
      <c r="AD45" s="64" t="s">
        <v>291</v>
      </c>
      <c r="AE45" s="64" t="s">
        <v>292</v>
      </c>
      <c r="AF45" s="64" t="s">
        <v>293</v>
      </c>
      <c r="AG45" s="64" t="s">
        <v>294</v>
      </c>
      <c r="AH45" s="64" t="s">
        <v>287</v>
      </c>
      <c r="AJ45" s="64"/>
      <c r="AK45" s="64" t="s">
        <v>291</v>
      </c>
      <c r="AL45" s="64" t="s">
        <v>292</v>
      </c>
      <c r="AM45" s="64" t="s">
        <v>293</v>
      </c>
      <c r="AN45" s="64" t="s">
        <v>294</v>
      </c>
      <c r="AO45" s="64" t="s">
        <v>287</v>
      </c>
      <c r="AQ45" s="64"/>
      <c r="AR45" s="64" t="s">
        <v>291</v>
      </c>
      <c r="AS45" s="64" t="s">
        <v>292</v>
      </c>
      <c r="AT45" s="64" t="s">
        <v>293</v>
      </c>
      <c r="AU45" s="64" t="s">
        <v>294</v>
      </c>
      <c r="AV45" s="64" t="s">
        <v>287</v>
      </c>
      <c r="AX45" s="64"/>
      <c r="AY45" s="64" t="s">
        <v>291</v>
      </c>
      <c r="AZ45" s="64" t="s">
        <v>292</v>
      </c>
      <c r="BA45" s="64" t="s">
        <v>293</v>
      </c>
      <c r="BB45" s="64" t="s">
        <v>294</v>
      </c>
      <c r="BC45" s="64" t="s">
        <v>287</v>
      </c>
      <c r="BE45" s="64"/>
      <c r="BF45" s="64" t="s">
        <v>291</v>
      </c>
      <c r="BG45" s="64" t="s">
        <v>292</v>
      </c>
      <c r="BH45" s="64" t="s">
        <v>293</v>
      </c>
      <c r="BI45" s="64" t="s">
        <v>294</v>
      </c>
      <c r="BJ45" s="64" t="s">
        <v>287</v>
      </c>
    </row>
    <row r="46" spans="1:68" x14ac:dyDescent="0.3">
      <c r="A46" s="64" t="s">
        <v>23</v>
      </c>
      <c r="B46" s="64">
        <v>11</v>
      </c>
      <c r="C46" s="64">
        <v>14</v>
      </c>
      <c r="D46" s="64">
        <v>0</v>
      </c>
      <c r="E46" s="64">
        <v>45</v>
      </c>
      <c r="F46" s="64">
        <v>12.259292</v>
      </c>
      <c r="H46" s="64" t="s">
        <v>24</v>
      </c>
      <c r="I46" s="64">
        <v>11</v>
      </c>
      <c r="J46" s="64">
        <v>13</v>
      </c>
      <c r="K46" s="64">
        <v>0</v>
      </c>
      <c r="L46" s="64">
        <v>35</v>
      </c>
      <c r="M46" s="64">
        <v>8.2873750000000008</v>
      </c>
      <c r="O46" s="64" t="s">
        <v>332</v>
      </c>
      <c r="P46" s="64">
        <v>970</v>
      </c>
      <c r="Q46" s="64">
        <v>800</v>
      </c>
      <c r="R46" s="64">
        <v>480</v>
      </c>
      <c r="S46" s="64">
        <v>10000</v>
      </c>
      <c r="T46" s="64">
        <v>604.41269999999997</v>
      </c>
      <c r="V46" s="64" t="s">
        <v>29</v>
      </c>
      <c r="W46" s="64">
        <v>0</v>
      </c>
      <c r="X46" s="64">
        <v>0</v>
      </c>
      <c r="Y46" s="64">
        <v>2.5</v>
      </c>
      <c r="Z46" s="64">
        <v>10</v>
      </c>
      <c r="AA46" s="64">
        <v>1.2717590000000001E-2</v>
      </c>
      <c r="AC46" s="64" t="s">
        <v>25</v>
      </c>
      <c r="AD46" s="64">
        <v>0</v>
      </c>
      <c r="AE46" s="64">
        <v>0</v>
      </c>
      <c r="AF46" s="64">
        <v>3.5</v>
      </c>
      <c r="AG46" s="64">
        <v>11</v>
      </c>
      <c r="AH46" s="64">
        <v>2.6221776000000001</v>
      </c>
      <c r="AJ46" s="64" t="s">
        <v>26</v>
      </c>
      <c r="AK46" s="64">
        <v>225</v>
      </c>
      <c r="AL46" s="64">
        <v>340</v>
      </c>
      <c r="AM46" s="64">
        <v>0</v>
      </c>
      <c r="AN46" s="64">
        <v>2400</v>
      </c>
      <c r="AO46" s="64">
        <v>159.29007999999999</v>
      </c>
      <c r="AQ46" s="64" t="s">
        <v>27</v>
      </c>
      <c r="AR46" s="64">
        <v>59</v>
      </c>
      <c r="AS46" s="64">
        <v>70</v>
      </c>
      <c r="AT46" s="64">
        <v>0</v>
      </c>
      <c r="AU46" s="64">
        <v>400</v>
      </c>
      <c r="AV46" s="64">
        <v>59.640835000000003</v>
      </c>
      <c r="AX46" s="64" t="s">
        <v>333</v>
      </c>
      <c r="AY46" s="64"/>
      <c r="AZ46" s="64"/>
      <c r="BA46" s="64"/>
      <c r="BB46" s="64"/>
      <c r="BC46" s="64"/>
      <c r="BE46" s="64" t="s">
        <v>334</v>
      </c>
      <c r="BF46" s="64"/>
      <c r="BG46" s="64"/>
      <c r="BH46" s="64"/>
      <c r="BI46" s="64"/>
      <c r="BJ46" s="64"/>
    </row>
  </sheetData>
  <mergeCells count="38">
    <mergeCell ref="AX44:BC44"/>
    <mergeCell ref="A43:BJ43"/>
    <mergeCell ref="BE44:BJ44"/>
    <mergeCell ref="AQ44:AV44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J34:AO34"/>
    <mergeCell ref="A33:AO33"/>
    <mergeCell ref="A34:F34"/>
    <mergeCell ref="H34:M34"/>
    <mergeCell ref="O34:T34"/>
    <mergeCell ref="V34:AA34"/>
    <mergeCell ref="AC34:AH34"/>
    <mergeCell ref="A13:AA13"/>
    <mergeCell ref="AX24:BC24"/>
    <mergeCell ref="BE24:BJ24"/>
    <mergeCell ref="A24:F24"/>
    <mergeCell ref="H24:M24"/>
    <mergeCell ref="O24:T24"/>
    <mergeCell ref="V24:AA24"/>
    <mergeCell ref="AC24:AH24"/>
    <mergeCell ref="AJ24:AO24"/>
    <mergeCell ref="AQ24:AV24"/>
    <mergeCell ref="A23:BJ23"/>
    <mergeCell ref="AJ44:AO44"/>
    <mergeCell ref="A44:F44"/>
    <mergeCell ref="H44:M44"/>
    <mergeCell ref="O44:T44"/>
    <mergeCell ref="V44:AA44"/>
    <mergeCell ref="AC44:AH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tabSelected="1"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2" customFormat="1" x14ac:dyDescent="0.3">
      <c r="A2" s="62" t="s">
        <v>335</v>
      </c>
      <c r="B2" s="62" t="s">
        <v>336</v>
      </c>
      <c r="C2" s="62" t="s">
        <v>276</v>
      </c>
      <c r="D2" s="62">
        <v>47</v>
      </c>
      <c r="E2" s="62">
        <v>1372.1288999999999</v>
      </c>
      <c r="F2" s="62">
        <v>211.39308</v>
      </c>
      <c r="G2" s="62">
        <v>35.870190000000001</v>
      </c>
      <c r="H2" s="62">
        <v>23.768830999999999</v>
      </c>
      <c r="I2" s="62">
        <v>12.101359</v>
      </c>
      <c r="J2" s="62">
        <v>52.744953000000002</v>
      </c>
      <c r="K2" s="62">
        <v>26.833663999999999</v>
      </c>
      <c r="L2" s="62">
        <v>25.911290999999999</v>
      </c>
      <c r="M2" s="62">
        <v>22.858877</v>
      </c>
      <c r="N2" s="62">
        <v>2.5498604999999999</v>
      </c>
      <c r="O2" s="62">
        <v>13.780389</v>
      </c>
      <c r="P2" s="62">
        <v>704.0539</v>
      </c>
      <c r="Q2" s="62">
        <v>22.426449000000002</v>
      </c>
      <c r="R2" s="62">
        <v>448.13364000000001</v>
      </c>
      <c r="S2" s="62">
        <v>61.942073999999998</v>
      </c>
      <c r="T2" s="62">
        <v>4634.299</v>
      </c>
      <c r="U2" s="62">
        <v>2.5120567999999999</v>
      </c>
      <c r="V2" s="62">
        <v>16.821380000000001</v>
      </c>
      <c r="W2" s="62">
        <v>186.11179999999999</v>
      </c>
      <c r="X2" s="62">
        <v>147.01993999999999</v>
      </c>
      <c r="Y2" s="62">
        <v>1.5237999</v>
      </c>
      <c r="Z2" s="62">
        <v>1.0430884</v>
      </c>
      <c r="AA2" s="62">
        <v>12.422098</v>
      </c>
      <c r="AB2" s="62">
        <v>1.4983614999999999</v>
      </c>
      <c r="AC2" s="62">
        <v>472.85534999999999</v>
      </c>
      <c r="AD2" s="62">
        <v>7.1493310000000001</v>
      </c>
      <c r="AE2" s="62">
        <v>1.8976301</v>
      </c>
      <c r="AF2" s="62">
        <v>1.6551260999999999</v>
      </c>
      <c r="AG2" s="62">
        <v>342.12479999999999</v>
      </c>
      <c r="AH2" s="62">
        <v>223.43794</v>
      </c>
      <c r="AI2" s="62">
        <v>118.68684</v>
      </c>
      <c r="AJ2" s="62">
        <v>834.54174999999998</v>
      </c>
      <c r="AK2" s="62">
        <v>5340.9629999999997</v>
      </c>
      <c r="AL2" s="62">
        <v>72.086200000000005</v>
      </c>
      <c r="AM2" s="62">
        <v>2542.904</v>
      </c>
      <c r="AN2" s="62">
        <v>102.29761499999999</v>
      </c>
      <c r="AO2" s="62">
        <v>12.259292</v>
      </c>
      <c r="AP2" s="62">
        <v>8.8745670000000008</v>
      </c>
      <c r="AQ2" s="62">
        <v>3.3847252999999999</v>
      </c>
      <c r="AR2" s="62">
        <v>8.2873750000000008</v>
      </c>
      <c r="AS2" s="62">
        <v>604.41269999999997</v>
      </c>
      <c r="AT2" s="62">
        <v>1.2717590000000001E-2</v>
      </c>
      <c r="AU2" s="62">
        <v>2.6221776000000001</v>
      </c>
      <c r="AV2" s="62">
        <v>159.29007999999999</v>
      </c>
      <c r="AW2" s="62">
        <v>59.640835000000003</v>
      </c>
      <c r="AX2" s="62">
        <v>8.8008069999999994E-2</v>
      </c>
      <c r="AY2" s="62">
        <v>1.0538824</v>
      </c>
      <c r="AZ2" s="62">
        <v>214.92944</v>
      </c>
      <c r="BA2" s="62">
        <v>29.641763999999998</v>
      </c>
      <c r="BB2" s="62">
        <v>7.1414309999999999</v>
      </c>
      <c r="BC2" s="62">
        <v>11.141252</v>
      </c>
      <c r="BD2" s="62">
        <v>11.347025</v>
      </c>
      <c r="BE2" s="62">
        <v>0.63887422999999999</v>
      </c>
      <c r="BF2" s="62">
        <v>2.5996513000000001</v>
      </c>
      <c r="BG2" s="62">
        <v>4.5795576000000001E-4</v>
      </c>
      <c r="BH2" s="62">
        <v>2.2502758000000002E-3</v>
      </c>
      <c r="BI2" s="62">
        <v>2.0188016E-3</v>
      </c>
      <c r="BJ2" s="62">
        <v>2.1691253000000001E-2</v>
      </c>
      <c r="BK2" s="62">
        <v>3.5227366999999997E-5</v>
      </c>
      <c r="BL2" s="62">
        <v>0.29395416000000002</v>
      </c>
      <c r="BM2" s="62">
        <v>3.9033234000000001</v>
      </c>
      <c r="BN2" s="62">
        <v>1.4271708999999999</v>
      </c>
      <c r="BO2" s="62">
        <v>61.159953999999999</v>
      </c>
      <c r="BP2" s="62">
        <v>11.356052999999999</v>
      </c>
      <c r="BQ2" s="62">
        <v>18.876635</v>
      </c>
      <c r="BR2" s="62">
        <v>66.069400000000002</v>
      </c>
      <c r="BS2" s="62">
        <v>22.236979000000002</v>
      </c>
      <c r="BT2" s="62">
        <v>14.147387500000001</v>
      </c>
      <c r="BU2" s="62">
        <v>0.52006770000000002</v>
      </c>
      <c r="BV2" s="62">
        <v>4.1937629999999997E-2</v>
      </c>
      <c r="BW2" s="62">
        <v>0.93612342999999998</v>
      </c>
      <c r="BX2" s="62">
        <v>1.4329604</v>
      </c>
      <c r="BY2" s="62">
        <v>8.3000660000000004E-2</v>
      </c>
      <c r="BZ2" s="62">
        <v>6.7276710000000004E-4</v>
      </c>
      <c r="CA2" s="62">
        <v>0.58092224999999997</v>
      </c>
      <c r="CB2" s="62">
        <v>2.1447910000000001E-2</v>
      </c>
      <c r="CC2" s="62">
        <v>0.23714441</v>
      </c>
      <c r="CD2" s="62">
        <v>2.0684650000000002</v>
      </c>
      <c r="CE2" s="62">
        <v>5.7529352999999998E-2</v>
      </c>
      <c r="CF2" s="62">
        <v>0.30244017000000001</v>
      </c>
      <c r="CG2" s="62">
        <v>1.2449999E-6</v>
      </c>
      <c r="CH2" s="62">
        <v>5.4817338E-2</v>
      </c>
      <c r="CI2" s="62">
        <v>6.3708406000000002E-3</v>
      </c>
      <c r="CJ2" s="62">
        <v>4.3910489999999998</v>
      </c>
      <c r="CK2" s="62">
        <v>7.6245690000000003E-3</v>
      </c>
      <c r="CL2" s="62">
        <v>4.0515410000000003</v>
      </c>
      <c r="CM2" s="62">
        <v>3.6746957</v>
      </c>
      <c r="CN2" s="62">
        <v>1517.7614000000001</v>
      </c>
      <c r="CO2" s="62">
        <v>2605.5962</v>
      </c>
      <c r="CP2" s="62">
        <v>1670.1207999999999</v>
      </c>
      <c r="CQ2" s="62">
        <v>635.41949999999997</v>
      </c>
      <c r="CR2" s="62">
        <v>327.00443000000001</v>
      </c>
      <c r="CS2" s="62">
        <v>268.96566999999999</v>
      </c>
      <c r="CT2" s="62">
        <v>1498.8469</v>
      </c>
      <c r="CU2" s="62">
        <v>928.08540000000005</v>
      </c>
      <c r="CV2" s="62">
        <v>794.75340000000006</v>
      </c>
      <c r="CW2" s="62">
        <v>1082.954</v>
      </c>
      <c r="CX2" s="62">
        <v>317.35930000000002</v>
      </c>
      <c r="CY2" s="62">
        <v>1904.9512</v>
      </c>
      <c r="CZ2" s="62">
        <v>990.47479999999996</v>
      </c>
      <c r="DA2" s="62">
        <v>2289.2864</v>
      </c>
      <c r="DB2" s="62">
        <v>2179.6864999999998</v>
      </c>
      <c r="DC2" s="62">
        <v>3171.9407000000001</v>
      </c>
      <c r="DD2" s="62">
        <v>5441.9032999999999</v>
      </c>
      <c r="DE2" s="62">
        <v>1183.4195999999999</v>
      </c>
      <c r="DF2" s="62">
        <v>2484.9535999999998</v>
      </c>
      <c r="DG2" s="62">
        <v>1217.2914000000001</v>
      </c>
      <c r="DH2" s="62">
        <v>110.22226000000001</v>
      </c>
      <c r="DI2" s="62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29.641763999999998</v>
      </c>
      <c r="B6">
        <f>BB2</f>
        <v>7.1414309999999999</v>
      </c>
      <c r="C6">
        <f>BC2</f>
        <v>11.141252</v>
      </c>
      <c r="D6">
        <f>BD2</f>
        <v>11.347025</v>
      </c>
    </row>
    <row r="7" spans="1:113" x14ac:dyDescent="0.3">
      <c r="B7">
        <f>ROUND(B6/MAX($B$6,$C$6,$D$6),1)</f>
        <v>0.6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5" sqref="B5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26882</v>
      </c>
      <c r="C2" s="56">
        <f ca="1">YEAR(TODAY())-YEAR(B2)+IF(TODAY()&gt;=DATE(YEAR(TODAY()),MONTH(B2),DAY(B2)),0,-1)</f>
        <v>47</v>
      </c>
      <c r="E2" s="52">
        <v>164</v>
      </c>
      <c r="F2" s="53" t="s">
        <v>275</v>
      </c>
      <c r="G2" s="52">
        <v>53.2</v>
      </c>
      <c r="H2" s="51" t="s">
        <v>40</v>
      </c>
      <c r="I2" s="72">
        <f>ROUND(G3/E3^2,1)</f>
        <v>19.8</v>
      </c>
    </row>
    <row r="3" spans="1:9" x14ac:dyDescent="0.3">
      <c r="E3" s="51">
        <f>E2/100</f>
        <v>1.64</v>
      </c>
      <c r="F3" s="51" t="s">
        <v>39</v>
      </c>
      <c r="G3" s="51">
        <f>G2</f>
        <v>53.2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44237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김윤애, ID : H1900595)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02월 18일 14:53:54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W17" sqref="W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195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274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44237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47</v>
      </c>
      <c r="G12" s="137"/>
      <c r="H12" s="137"/>
      <c r="I12" s="137"/>
      <c r="K12" s="128">
        <f>'개인정보 및 신체계측 입력'!E2</f>
        <v>164</v>
      </c>
      <c r="L12" s="129"/>
      <c r="M12" s="122">
        <f>'개인정보 및 신체계측 입력'!G2</f>
        <v>53.2</v>
      </c>
      <c r="N12" s="123"/>
      <c r="O12" s="118" t="s">
        <v>270</v>
      </c>
      <c r="P12" s="112"/>
      <c r="Q12" s="115">
        <f>'개인정보 및 신체계측 입력'!I2</f>
        <v>19.8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김윤애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41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143" t="s">
        <v>42</v>
      </c>
      <c r="E36" s="143"/>
      <c r="F36" s="143"/>
      <c r="G36" s="143"/>
      <c r="H36" s="143"/>
      <c r="I36" s="34">
        <f>'DRIs DATA'!F8</f>
        <v>70.462000000000003</v>
      </c>
      <c r="J36" s="144" t="s">
        <v>43</v>
      </c>
      <c r="K36" s="144"/>
      <c r="L36" s="144"/>
      <c r="M36" s="144"/>
      <c r="N36" s="35"/>
      <c r="O36" s="142" t="s">
        <v>44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181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143" t="s">
        <v>42</v>
      </c>
      <c r="E41" s="143"/>
      <c r="F41" s="143"/>
      <c r="G41" s="143"/>
      <c r="H41" s="143"/>
      <c r="I41" s="34">
        <f>'DRIs DATA'!G8</f>
        <v>11.956</v>
      </c>
      <c r="J41" s="144" t="s">
        <v>43</v>
      </c>
      <c r="K41" s="144"/>
      <c r="L41" s="144"/>
      <c r="M41" s="144"/>
      <c r="N41" s="35"/>
      <c r="O41" s="141" t="s">
        <v>48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183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45" t="s">
        <v>42</v>
      </c>
      <c r="E46" s="145"/>
      <c r="F46" s="145"/>
      <c r="G46" s="145"/>
      <c r="H46" s="145"/>
      <c r="I46" s="34">
        <f>'DRIs DATA'!H8</f>
        <v>17.581</v>
      </c>
      <c r="J46" s="144" t="s">
        <v>43</v>
      </c>
      <c r="K46" s="144"/>
      <c r="L46" s="144"/>
      <c r="M46" s="144"/>
      <c r="N46" s="35"/>
      <c r="O46" s="141" t="s">
        <v>47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182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5" t="s">
        <v>190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3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50" t="s">
        <v>163</v>
      </c>
      <c r="D69" s="150"/>
      <c r="E69" s="150"/>
      <c r="F69" s="150"/>
      <c r="G69" s="150"/>
      <c r="H69" s="143" t="s">
        <v>169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5" t="s">
        <v>164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50" t="s">
        <v>50</v>
      </c>
      <c r="D72" s="150"/>
      <c r="E72" s="150"/>
      <c r="F72" s="150"/>
      <c r="G72" s="150"/>
      <c r="H72" s="38"/>
      <c r="I72" s="143" t="s">
        <v>51</v>
      </c>
      <c r="J72" s="143"/>
      <c r="K72" s="36">
        <f>ROUND('DRIs DATA'!L8,1)</f>
        <v>15.2</v>
      </c>
      <c r="L72" s="36" t="s">
        <v>52</v>
      </c>
      <c r="M72" s="36">
        <f>ROUND('DRIs DATA'!K8,1)</f>
        <v>12.2</v>
      </c>
      <c r="N72" s="144" t="s">
        <v>53</v>
      </c>
      <c r="O72" s="144"/>
      <c r="P72" s="144"/>
      <c r="Q72" s="144"/>
      <c r="R72" s="39"/>
      <c r="S72" s="35"/>
      <c r="T72" s="6"/>
    </row>
    <row r="73" spans="2:21" ht="18" customHeight="1" x14ac:dyDescent="0.3">
      <c r="B73" s="6"/>
      <c r="C73" s="84" t="s">
        <v>180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3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5" t="s">
        <v>191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3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6" t="s">
        <v>167</v>
      </c>
      <c r="C80" s="86"/>
      <c r="D80" s="86"/>
      <c r="E80" s="86"/>
      <c r="F80" s="21"/>
      <c r="G80" s="21"/>
      <c r="H80" s="21"/>
      <c r="L80" s="86" t="s">
        <v>171</v>
      </c>
      <c r="M80" s="86"/>
      <c r="N80" s="86"/>
      <c r="O80" s="86"/>
      <c r="P80" s="8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4" t="s">
        <v>267</v>
      </c>
      <c r="C93" s="135"/>
      <c r="D93" s="135"/>
      <c r="E93" s="135"/>
      <c r="F93" s="135"/>
      <c r="G93" s="135"/>
      <c r="H93" s="135"/>
      <c r="I93" s="135"/>
      <c r="J93" s="136"/>
      <c r="L93" s="134" t="s">
        <v>174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3">
      <c r="B94" s="89" t="s">
        <v>170</v>
      </c>
      <c r="C94" s="87"/>
      <c r="D94" s="87"/>
      <c r="E94" s="87"/>
      <c r="F94" s="90">
        <f>ROUND('DRIs DATA'!F16/'DRIs DATA'!C16*100,2)</f>
        <v>59.75</v>
      </c>
      <c r="G94" s="90"/>
      <c r="H94" s="87" t="s">
        <v>166</v>
      </c>
      <c r="I94" s="87"/>
      <c r="J94" s="88"/>
      <c r="L94" s="89" t="s">
        <v>170</v>
      </c>
      <c r="M94" s="87"/>
      <c r="N94" s="87"/>
      <c r="O94" s="87"/>
      <c r="P94" s="87"/>
      <c r="Q94" s="23">
        <f>ROUND('DRIs DATA'!M16/'DRIs DATA'!K16*100,2)</f>
        <v>140.18</v>
      </c>
      <c r="R94" s="87" t="s">
        <v>166</v>
      </c>
      <c r="S94" s="87"/>
      <c r="T94" s="88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2" t="s">
        <v>179</v>
      </c>
      <c r="C96" s="93"/>
      <c r="D96" s="93"/>
      <c r="E96" s="93"/>
      <c r="F96" s="93"/>
      <c r="G96" s="93"/>
      <c r="H96" s="93"/>
      <c r="I96" s="93"/>
      <c r="J96" s="94"/>
      <c r="L96" s="98" t="s">
        <v>172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3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3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5" t="s">
        <v>192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3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6" t="s">
        <v>168</v>
      </c>
      <c r="C107" s="86"/>
      <c r="D107" s="86"/>
      <c r="E107" s="86"/>
      <c r="F107" s="6"/>
      <c r="G107" s="6"/>
      <c r="H107" s="6"/>
      <c r="I107" s="6"/>
      <c r="L107" s="86" t="s">
        <v>269</v>
      </c>
      <c r="M107" s="86"/>
      <c r="N107" s="86"/>
      <c r="O107" s="86"/>
      <c r="P107" s="8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81" t="s">
        <v>263</v>
      </c>
      <c r="C120" s="82"/>
      <c r="D120" s="82"/>
      <c r="E120" s="82"/>
      <c r="F120" s="82"/>
      <c r="G120" s="82"/>
      <c r="H120" s="82"/>
      <c r="I120" s="82"/>
      <c r="J120" s="83"/>
      <c r="L120" s="81" t="s">
        <v>264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3">
      <c r="B121" s="43" t="s">
        <v>170</v>
      </c>
      <c r="C121" s="16"/>
      <c r="D121" s="16"/>
      <c r="E121" s="15"/>
      <c r="F121" s="90">
        <f>ROUND('DRIs DATA'!F26/'DRIs DATA'!C26*100,2)</f>
        <v>147.02000000000001</v>
      </c>
      <c r="G121" s="90"/>
      <c r="H121" s="87" t="s">
        <v>165</v>
      </c>
      <c r="I121" s="87"/>
      <c r="J121" s="88"/>
      <c r="L121" s="42" t="s">
        <v>170</v>
      </c>
      <c r="M121" s="20"/>
      <c r="N121" s="20"/>
      <c r="O121" s="23"/>
      <c r="P121" s="6"/>
      <c r="Q121" s="58">
        <f>ROUND('DRIs DATA'!AH26/'DRIs DATA'!AE26*100,2)</f>
        <v>99.89</v>
      </c>
      <c r="R121" s="87" t="s">
        <v>165</v>
      </c>
      <c r="S121" s="87"/>
      <c r="T121" s="88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4" t="s">
        <v>173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268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3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ht="17.25" thickBot="1" x14ac:dyDescent="0.3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5" t="s">
        <v>261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262</v>
      </c>
      <c r="P130" s="76"/>
      <c r="Q130" s="76"/>
      <c r="R130" s="76"/>
      <c r="S130" s="76"/>
      <c r="T130" s="77"/>
    </row>
    <row r="131" spans="2:21" ht="18" customHeight="1" thickBot="1" x14ac:dyDescent="0.3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5" t="s">
        <v>193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3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6" t="s">
        <v>176</v>
      </c>
      <c r="C158" s="86"/>
      <c r="D158" s="86"/>
      <c r="E158" s="6"/>
      <c r="F158" s="6"/>
      <c r="G158" s="6"/>
      <c r="H158" s="6"/>
      <c r="I158" s="6"/>
      <c r="L158" s="86" t="s">
        <v>177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81" t="s">
        <v>265</v>
      </c>
      <c r="C171" s="82"/>
      <c r="D171" s="82"/>
      <c r="E171" s="82"/>
      <c r="F171" s="82"/>
      <c r="G171" s="82"/>
      <c r="H171" s="82"/>
      <c r="I171" s="82"/>
      <c r="J171" s="83"/>
      <c r="L171" s="81" t="s">
        <v>175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3">
      <c r="B172" s="42" t="s">
        <v>170</v>
      </c>
      <c r="C172" s="20"/>
      <c r="D172" s="20"/>
      <c r="E172" s="6"/>
      <c r="F172" s="90">
        <f>ROUND('DRIs DATA'!F36/'DRIs DATA'!C36*100,2)</f>
        <v>42.77</v>
      </c>
      <c r="G172" s="90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356.06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4" t="s">
        <v>184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186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3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3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3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3">
      <c r="B183" s="86" t="s">
        <v>178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81" t="s">
        <v>266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90">
        <f>ROUND('DRIs DATA'!F46/'DRIs DATA'!C46*100,2)</f>
        <v>122.59</v>
      </c>
      <c r="G197" s="90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4" t="s">
        <v>185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3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3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35">
      <c r="K205" s="10"/>
    </row>
    <row r="206" spans="2:20" ht="18" customHeight="1" x14ac:dyDescent="0.3">
      <c r="B206" s="75" t="s">
        <v>194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3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10" t="s">
        <v>187</v>
      </c>
      <c r="C209" s="110"/>
      <c r="D209" s="110"/>
      <c r="E209" s="110"/>
      <c r="F209" s="110"/>
      <c r="G209" s="110"/>
      <c r="H209" s="110"/>
      <c r="I209" s="24">
        <f>'DRIs DATA'!B6</f>
        <v>2240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91" t="s">
        <v>189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2021-02-19T01:13:19Z</dcterms:modified>
</cp:coreProperties>
</file>